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lector\Downloads\016231_socialna_robota\"/>
    </mc:Choice>
  </mc:AlternateContent>
  <bookViews>
    <workbookView xWindow="0" yWindow="0" windowWidth="23040" windowHeight="8916" activeTab="1"/>
  </bookViews>
  <sheets>
    <sheet name="Титул" sheetId="2" r:id="rId1"/>
    <sheet name="магістр" sheetId="1" r:id="rId2"/>
    <sheet name="Вибіркові" sheetId="3" r:id="rId3"/>
  </sheets>
  <definedNames>
    <definedName name="_xlnm.Print_Area" localSheetId="2">Вибіркові!$A$1:$P$54</definedName>
    <definedName name="_xlnm.Print_Area" localSheetId="1">магістр!$A$1:$P$60</definedName>
    <definedName name="_xlnm.Print_Area" localSheetId="0">Титул!$A$1:$BB$37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" i="1" l="1"/>
  <c r="H13" i="1"/>
  <c r="M13" i="1" l="1"/>
  <c r="Q13" i="1"/>
  <c r="R13" i="1" s="1"/>
  <c r="I31" i="3"/>
  <c r="I34" i="3"/>
  <c r="I48" i="3"/>
  <c r="E20" i="3"/>
  <c r="I20" i="3" s="1"/>
  <c r="D20" i="3"/>
  <c r="E19" i="3"/>
  <c r="D19" i="3"/>
  <c r="I19" i="3" s="1"/>
  <c r="E18" i="3"/>
  <c r="D18" i="3"/>
  <c r="I18" i="3" s="1"/>
  <c r="E17" i="3"/>
  <c r="D17" i="3"/>
  <c r="E16" i="3"/>
  <c r="D16" i="3"/>
  <c r="E15" i="3"/>
  <c r="D15" i="3"/>
  <c r="I15" i="3" s="1"/>
  <c r="E14" i="3"/>
  <c r="D14" i="3"/>
  <c r="I14" i="3" s="1"/>
  <c r="E13" i="3"/>
  <c r="D13" i="3"/>
  <c r="I13" i="3" s="1"/>
  <c r="E12" i="3"/>
  <c r="I12" i="3" s="1"/>
  <c r="D12" i="3"/>
  <c r="E11" i="3"/>
  <c r="D11" i="3"/>
  <c r="I11" i="3" s="1"/>
  <c r="E10" i="3"/>
  <c r="D10" i="3"/>
  <c r="I10" i="3" s="1"/>
  <c r="E26" i="3"/>
  <c r="D26" i="3"/>
  <c r="E25" i="3"/>
  <c r="D25" i="3"/>
  <c r="E24" i="3"/>
  <c r="D24" i="3"/>
  <c r="I24" i="3" s="1"/>
  <c r="E23" i="3"/>
  <c r="D23" i="3"/>
  <c r="I23" i="3" s="1"/>
  <c r="E22" i="3"/>
  <c r="D22" i="3"/>
  <c r="I22" i="3" s="1"/>
  <c r="E32" i="3"/>
  <c r="D32" i="3"/>
  <c r="E31" i="3"/>
  <c r="D31" i="3"/>
  <c r="E30" i="3"/>
  <c r="D30" i="3"/>
  <c r="I30" i="3" s="1"/>
  <c r="E29" i="3"/>
  <c r="D29" i="3"/>
  <c r="E28" i="3"/>
  <c r="D28" i="3"/>
  <c r="E38" i="3"/>
  <c r="D38" i="3"/>
  <c r="I38" i="3" s="1"/>
  <c r="E37" i="3"/>
  <c r="D37" i="3"/>
  <c r="E35" i="3"/>
  <c r="D35" i="3"/>
  <c r="E34" i="3"/>
  <c r="D34" i="3"/>
  <c r="E44" i="3"/>
  <c r="D44" i="3"/>
  <c r="I44" i="3" s="1"/>
  <c r="E43" i="3"/>
  <c r="D43" i="3"/>
  <c r="E42" i="3"/>
  <c r="D42" i="3"/>
  <c r="E41" i="3"/>
  <c r="D41" i="3"/>
  <c r="I41" i="3" s="1"/>
  <c r="E40" i="3"/>
  <c r="D40" i="3"/>
  <c r="E50" i="3"/>
  <c r="D50" i="3"/>
  <c r="I50" i="3" s="1"/>
  <c r="E49" i="3"/>
  <c r="D49" i="3"/>
  <c r="E48" i="3"/>
  <c r="D48" i="3"/>
  <c r="E47" i="3"/>
  <c r="D47" i="3"/>
  <c r="I47" i="3" s="1"/>
  <c r="E46" i="3"/>
  <c r="I46" i="3" s="1"/>
  <c r="D46" i="3"/>
  <c r="I43" i="3" l="1"/>
  <c r="I29" i="3"/>
  <c r="I26" i="3"/>
  <c r="I40" i="3"/>
  <c r="I37" i="3"/>
  <c r="I49" i="3"/>
  <c r="I42" i="3"/>
  <c r="I35" i="3"/>
  <c r="I28" i="3"/>
  <c r="I32" i="3"/>
  <c r="I25" i="3"/>
  <c r="I16" i="3"/>
  <c r="I17" i="3"/>
  <c r="C24" i="2"/>
  <c r="D24" i="2" s="1"/>
  <c r="E24" i="2" s="1"/>
  <c r="F24" i="2" s="1"/>
  <c r="G24" i="2" s="1"/>
  <c r="H24" i="2" s="1"/>
  <c r="I24" i="2" s="1"/>
  <c r="J24" i="2" s="1"/>
  <c r="K24" i="2" s="1"/>
  <c r="L24" i="2" s="1"/>
  <c r="M24" i="2" s="1"/>
  <c r="N24" i="2" s="1"/>
  <c r="O24" i="2" s="1"/>
  <c r="P24" i="2" s="1"/>
  <c r="Q24" i="2" s="1"/>
  <c r="R24" i="2" s="1"/>
  <c r="S24" i="2" s="1"/>
  <c r="T24" i="2" s="1"/>
  <c r="U24" i="2" s="1"/>
  <c r="V24" i="2" s="1"/>
  <c r="W24" i="2" s="1"/>
  <c r="X24" i="2" s="1"/>
  <c r="Y24" i="2" s="1"/>
  <c r="Z24" i="2" s="1"/>
  <c r="AA24" i="2" s="1"/>
  <c r="AB24" i="2" s="1"/>
  <c r="AC24" i="2" s="1"/>
  <c r="AD24" i="2" s="1"/>
  <c r="AE24" i="2" s="1"/>
  <c r="AF24" i="2" s="1"/>
  <c r="AG24" i="2" s="1"/>
  <c r="AH24" i="2" s="1"/>
  <c r="AI24" i="2" s="1"/>
  <c r="AJ24" i="2" s="1"/>
  <c r="AK24" i="2" s="1"/>
  <c r="AL24" i="2" s="1"/>
  <c r="AM24" i="2" s="1"/>
  <c r="AN24" i="2" s="1"/>
  <c r="AO24" i="2" s="1"/>
  <c r="AP24" i="2" s="1"/>
  <c r="AQ24" i="2" s="1"/>
  <c r="AR24" i="2" s="1"/>
  <c r="AS24" i="2" s="1"/>
  <c r="AT24" i="2" s="1"/>
  <c r="AU24" i="2" s="1"/>
  <c r="AV24" i="2" s="1"/>
  <c r="AW24" i="2" s="1"/>
  <c r="AX24" i="2" s="1"/>
  <c r="AY24" i="2" s="1"/>
  <c r="AZ24" i="2" s="1"/>
  <c r="BA24" i="2" s="1"/>
  <c r="M36" i="2" l="1"/>
  <c r="K36" i="2"/>
  <c r="H36" i="2"/>
  <c r="F36" i="2"/>
  <c r="D36" i="2"/>
  <c r="B36" i="2"/>
  <c r="O35" i="2"/>
  <c r="O34" i="2"/>
  <c r="O36" i="2" l="1"/>
  <c r="P17" i="1"/>
  <c r="O17" i="1"/>
  <c r="N17" i="1"/>
  <c r="L17" i="1"/>
  <c r="K17" i="1"/>
  <c r="J17" i="1"/>
  <c r="G17" i="1"/>
  <c r="I19" i="1"/>
  <c r="H19" i="1"/>
  <c r="Q19" i="1" l="1"/>
  <c r="R19" i="1" s="1"/>
  <c r="M19" i="1"/>
  <c r="Q43" i="1"/>
  <c r="Q44" i="1"/>
  <c r="Q45" i="1"/>
  <c r="Q46" i="1"/>
  <c r="Q47" i="1"/>
  <c r="I36" i="1"/>
  <c r="H36" i="1"/>
  <c r="M36" i="1" l="1"/>
  <c r="Q36" i="1"/>
  <c r="U48" i="1"/>
  <c r="U50" i="1" s="1"/>
  <c r="T48" i="1"/>
  <c r="T50" i="1" s="1"/>
  <c r="S48" i="1"/>
  <c r="S50" i="1" s="1"/>
  <c r="H18" i="1" l="1"/>
  <c r="H17" i="1" s="1"/>
  <c r="H24" i="1"/>
  <c r="H27" i="1"/>
  <c r="H25" i="1"/>
  <c r="H26" i="1"/>
  <c r="H28" i="1"/>
  <c r="R28" i="1" s="1"/>
  <c r="H29" i="1"/>
  <c r="R29" i="1" s="1"/>
  <c r="H23" i="1"/>
  <c r="G32" i="1"/>
  <c r="I18" i="1" l="1"/>
  <c r="I37" i="1"/>
  <c r="I35" i="1"/>
  <c r="I11" i="1"/>
  <c r="H11" i="1"/>
  <c r="J34" i="1"/>
  <c r="K34" i="1"/>
  <c r="L34" i="1"/>
  <c r="N34" i="1"/>
  <c r="O34" i="1"/>
  <c r="P34" i="1"/>
  <c r="G34" i="1"/>
  <c r="M29" i="1"/>
  <c r="M28" i="1"/>
  <c r="I26" i="1"/>
  <c r="I25" i="1"/>
  <c r="Q25" i="1" s="1"/>
  <c r="R25" i="1" s="1"/>
  <c r="I27" i="1"/>
  <c r="Q27" i="1" s="1"/>
  <c r="R27" i="1" s="1"/>
  <c r="I24" i="1"/>
  <c r="Q24" i="1" s="1"/>
  <c r="I23" i="1"/>
  <c r="Q23" i="1" s="1"/>
  <c r="Q18" i="1" l="1"/>
  <c r="R18" i="1" s="1"/>
  <c r="I17" i="1"/>
  <c r="Q11" i="1"/>
  <c r="R11" i="1" s="1"/>
  <c r="Q26" i="1"/>
  <c r="R26" i="1" s="1"/>
  <c r="M23" i="1"/>
  <c r="M11" i="1"/>
  <c r="I34" i="1"/>
  <c r="M26" i="1"/>
  <c r="M25" i="1"/>
  <c r="M27" i="1"/>
  <c r="M24" i="1"/>
  <c r="G15" i="1" l="1"/>
  <c r="G20" i="1" s="1"/>
  <c r="I14" i="1"/>
  <c r="H14" i="1"/>
  <c r="I12" i="1"/>
  <c r="H12" i="1"/>
  <c r="H37" i="1"/>
  <c r="Q37" i="1" s="1"/>
  <c r="H35" i="1"/>
  <c r="Q35" i="1" s="1"/>
  <c r="R35" i="1" s="1"/>
  <c r="P32" i="1"/>
  <c r="O32" i="1"/>
  <c r="N32" i="1"/>
  <c r="L32" i="1"/>
  <c r="K32" i="1"/>
  <c r="J32" i="1"/>
  <c r="I32" i="1"/>
  <c r="G38" i="1"/>
  <c r="F32" i="1"/>
  <c r="F38" i="1" s="1"/>
  <c r="E32" i="1"/>
  <c r="E38" i="1" s="1"/>
  <c r="D32" i="1"/>
  <c r="D38" i="1" s="1"/>
  <c r="C38" i="1"/>
  <c r="H31" i="1"/>
  <c r="H30" i="1"/>
  <c r="R30" i="1" s="1"/>
  <c r="M18" i="1"/>
  <c r="M17" i="1" s="1"/>
  <c r="P15" i="1"/>
  <c r="O15" i="1"/>
  <c r="N15" i="1"/>
  <c r="L15" i="1"/>
  <c r="K15" i="1"/>
  <c r="J15" i="1"/>
  <c r="F15" i="1"/>
  <c r="E15" i="1"/>
  <c r="D15" i="1"/>
  <c r="C15" i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O5" i="1"/>
  <c r="P5" i="1" s="1"/>
  <c r="M31" i="1" l="1"/>
  <c r="Q12" i="1"/>
  <c r="R12" i="1" s="1"/>
  <c r="Q14" i="1"/>
  <c r="R14" i="1" s="1"/>
  <c r="M37" i="1"/>
  <c r="M30" i="1"/>
  <c r="H32" i="1"/>
  <c r="M35" i="1"/>
  <c r="H34" i="1"/>
  <c r="R34" i="1" s="1"/>
  <c r="J20" i="1"/>
  <c r="L20" i="1"/>
  <c r="O20" i="1"/>
  <c r="K20" i="1"/>
  <c r="N20" i="1"/>
  <c r="P20" i="1"/>
  <c r="I15" i="1"/>
  <c r="I20" i="1" s="1"/>
  <c r="C20" i="1"/>
  <c r="C42" i="1" s="1"/>
  <c r="E20" i="1"/>
  <c r="E42" i="1" s="1"/>
  <c r="I38" i="1"/>
  <c r="K38" i="1"/>
  <c r="N38" i="1"/>
  <c r="P38" i="1"/>
  <c r="M12" i="1"/>
  <c r="M14" i="1"/>
  <c r="D20" i="1"/>
  <c r="D42" i="1" s="1"/>
  <c r="F20" i="1"/>
  <c r="F42" i="1" s="1"/>
  <c r="J38" i="1"/>
  <c r="L38" i="1"/>
  <c r="O38" i="1"/>
  <c r="H15" i="1"/>
  <c r="H20" i="1" s="1"/>
  <c r="G42" i="1"/>
  <c r="M32" i="1" l="1"/>
  <c r="R20" i="1"/>
  <c r="M34" i="1"/>
  <c r="K42" i="1"/>
  <c r="J42" i="1"/>
  <c r="P42" i="1"/>
  <c r="N42" i="1"/>
  <c r="L42" i="1"/>
  <c r="H39" i="1"/>
  <c r="H40" i="1"/>
  <c r="O42" i="1"/>
  <c r="H38" i="1"/>
  <c r="H42" i="1" s="1"/>
  <c r="M15" i="1"/>
  <c r="M20" i="1" s="1"/>
  <c r="I42" i="1"/>
  <c r="M38" i="1" l="1"/>
  <c r="M42" i="1" s="1"/>
  <c r="Q42" i="1"/>
  <c r="R38" i="1"/>
</calcChain>
</file>

<file path=xl/sharedStrings.xml><?xml version="1.0" encoding="utf-8"?>
<sst xmlns="http://schemas.openxmlformats.org/spreadsheetml/2006/main" count="590" uniqueCount="324">
  <si>
    <t>V. ПЛАН НАВЧАЛЬНОГО ПРОЦЕСУ</t>
  </si>
  <si>
    <t>Шифр за ОПП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</si>
  <si>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</si>
  <si>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</si>
  <si>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</si>
  <si>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</si>
  <si>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</si>
  <si>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</si>
  <si>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</si>
  <si>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</si>
  <si>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</si>
  <si>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</si>
  <si>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</si>
  <si>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І курс</t>
  </si>
  <si>
    <t>ІI курс</t>
  </si>
  <si>
    <t>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</si>
  <si>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</si>
  <si>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</si>
  <si>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</si>
  <si>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</si>
  <si>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</si>
  <si>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</si>
  <si>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кількість тижнів у семестрі</t>
  </si>
  <si>
    <t>І. ЦИКЛ ЗАГАЛЬНОЇ ПІДГОТОВКИ</t>
  </si>
  <si>
    <t>1.1. Обов’язкові компоненти освітньої програми</t>
  </si>
  <si>
    <t>ОК 1.1</t>
  </si>
  <si>
    <t>ОК 1.2</t>
  </si>
  <si>
    <t>ОК 1.3</t>
  </si>
  <si>
    <t>1.2. Вибіркові компоненти освітньої програми</t>
  </si>
  <si>
    <t>ВК 1.1</t>
  </si>
  <si>
    <t>Всього за І циклом</t>
  </si>
  <si>
    <t>ІІ. ЦИКЛ ПРОФЕСІЙНОЇ ПІДГОТОВКИ</t>
  </si>
  <si>
    <t>2.1. Обов’язкові компоненти освітньої програми</t>
  </si>
  <si>
    <t>ОК 2.1</t>
  </si>
  <si>
    <t>ОК 2.2</t>
  </si>
  <si>
    <t>ОК 2.3</t>
  </si>
  <si>
    <t>ОК 2.4</t>
  </si>
  <si>
    <t>ОК 2.5</t>
  </si>
  <si>
    <t>ПР 1</t>
  </si>
  <si>
    <t>ПР 2</t>
  </si>
  <si>
    <t>ВК 2.1</t>
  </si>
  <si>
    <t>ВК 2.2</t>
  </si>
  <si>
    <t>ВК 2.3</t>
  </si>
  <si>
    <t>Всього за ІІ циклом</t>
  </si>
  <si>
    <t>Частка компонент загального циклу в загальному обсязі освітньої програми, %</t>
  </si>
  <si>
    <t>Частка вибіркових компонент у загальному обсязі освітньої програми, %</t>
  </si>
  <si>
    <t xml:space="preserve">ЗАГАЛЬНА КІЛЬКІСТЬ ГОДИН </t>
  </si>
  <si>
    <t>Максимально можлива кількість годин на тиждень</t>
  </si>
  <si>
    <t>Кількість екзаменів</t>
  </si>
  <si>
    <t>Кількість заліків</t>
  </si>
  <si>
    <t>Кількість курсових робіт</t>
  </si>
  <si>
    <t>ПОГОДЖЕНО</t>
  </si>
  <si>
    <t>Відкритий міжнародний університет розвитку людини "Україна"</t>
  </si>
  <si>
    <t>Президент Відкритого</t>
  </si>
  <si>
    <t>міжнародного університету</t>
  </si>
  <si>
    <t>Н А В Ч А Л Ь Н И Й    П Л А Н</t>
  </si>
  <si>
    <t>розвитку людини "Україна"</t>
  </si>
  <si>
    <t xml:space="preserve">                                                        </t>
  </si>
  <si>
    <t xml:space="preserve">                                                                                                 </t>
  </si>
  <si>
    <r>
      <t>Строк навчання</t>
    </r>
    <r>
      <rPr>
        <sz val="12"/>
        <rFont val="Times New Roman"/>
        <family val="1"/>
        <charset val="204"/>
      </rPr>
      <t xml:space="preserve"> </t>
    </r>
    <r>
      <rPr>
        <u/>
        <sz val="12"/>
        <rFont val="Times New Roman"/>
        <family val="1"/>
        <charset val="204"/>
      </rPr>
      <t>3 роки і 10 місяців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</si>
  <si>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</si>
  <si>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</si>
  <si>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</si>
  <si>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</si>
  <si>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</si>
  <si>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</si>
  <si>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</si>
  <si>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</si>
  <si>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</si>
  <si>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</si>
  <si>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</si>
  <si>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</si>
  <si>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</si>
  <si>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</si>
  <si>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</si>
  <si>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</si>
  <si>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С</t>
  </si>
  <si>
    <t>К</t>
  </si>
  <si>
    <t>П</t>
  </si>
  <si>
    <t>II</t>
  </si>
  <si>
    <t>З</t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</si>
  <si>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</si>
  <si>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</si>
  <si>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</si>
  <si>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</si>
  <si>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</si>
  <si>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Практика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</si>
  <si>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</si>
  <si>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</si>
  <si>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</si>
  <si>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</si>
  <si>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</si>
  <si>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</si>
  <si>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Педагогічна</t>
  </si>
  <si>
    <t>Переддипломна</t>
  </si>
  <si>
    <t>Разом</t>
  </si>
  <si>
    <t>Корекційна педагогіка та методика корекційної роботи</t>
  </si>
  <si>
    <t>Методологія та організація наукових досліджень</t>
  </si>
  <si>
    <t>Актуальні проблеми корекційної логопсихології</t>
  </si>
  <si>
    <t>Комплексний супровід осіб із загальним психічним недорозвиненням</t>
  </si>
  <si>
    <t>Методика викладання корекційної педагогіки та спеціальної психології у ЗВО</t>
  </si>
  <si>
    <t>Основи психосоматики і психогенетики</t>
  </si>
  <si>
    <t>Актуальні проблеми корекційної психопедагогіки</t>
  </si>
  <si>
    <t>Педагогічна практика</t>
  </si>
  <si>
    <t>Переддипломна практика</t>
  </si>
  <si>
    <t>ВК 2.4</t>
  </si>
  <si>
    <t>Всього ВК за циклом загальної підготовки</t>
  </si>
  <si>
    <t>2.2. Вибіркові компоненти освітньої програми</t>
  </si>
  <si>
    <r>
      <t>Строк навчання:</t>
    </r>
    <r>
      <rPr>
        <sz val="12"/>
        <rFont val="Times New Roman"/>
        <family val="1"/>
        <charset val="204"/>
      </rPr>
      <t xml:space="preserve"> </t>
    </r>
    <r>
      <rPr>
        <u/>
        <sz val="12"/>
        <rFont val="Times New Roman"/>
        <family val="1"/>
        <charset val="204"/>
      </rPr>
      <t>1 рік і 6 місяців</t>
    </r>
  </si>
  <si>
    <t>Всього за п. 2.1</t>
  </si>
  <si>
    <t>Всього за п. 1.1</t>
  </si>
  <si>
    <t>Виконання дипломного проєкту 
(роботи)</t>
  </si>
  <si>
    <t>Кількість курсових проєктів</t>
  </si>
  <si>
    <t>проєкти</t>
  </si>
  <si>
    <t>ЗАТВЕРДЖУЮ</t>
  </si>
  <si>
    <t>ЗАТВЕРДЖЕНО</t>
  </si>
  <si>
    <t>Відкритого міжнародного університету</t>
  </si>
  <si>
    <t>рішенням Вченої ради</t>
  </si>
  <si>
    <r>
      <rPr>
        <sz val="12"/>
        <rFont val="Times New Roman"/>
        <family val="1"/>
        <charset val="204"/>
      </rPr>
      <t>підготовки</t>
    </r>
    <r>
      <rPr>
        <b/>
        <sz val="12"/>
        <rFont val="Times New Roman"/>
        <family val="1"/>
        <charset val="204"/>
      </rPr>
      <t xml:space="preserve"> </t>
    </r>
    <r>
      <rPr>
        <b/>
        <u/>
        <sz val="14"/>
        <rFont val="Times New Roman"/>
        <family val="1"/>
        <charset val="204"/>
      </rPr>
      <t>магістра</t>
    </r>
  </si>
  <si>
    <t>другого рівня вищої освіти</t>
  </si>
  <si>
    <t>на основі першого (бакалаврського) рівня вищої освіти</t>
  </si>
  <si>
    <t>Освітньо-професійна програма</t>
  </si>
  <si>
    <t>"Спеціальна освіта"</t>
  </si>
  <si>
    <r>
      <t xml:space="preserve">Кваліфікація: </t>
    </r>
    <r>
      <rPr>
        <u/>
        <sz val="12"/>
        <rFont val="Times New Roman"/>
        <family val="1"/>
        <charset val="204"/>
      </rPr>
      <t>магістр зі спеціальної освіти</t>
    </r>
  </si>
  <si>
    <r>
      <t xml:space="preserve">Спеціальність: </t>
    </r>
    <r>
      <rPr>
        <u/>
        <sz val="12"/>
        <rFont val="Times New Roman"/>
        <family val="1"/>
        <charset val="204"/>
      </rPr>
      <t>016 Спеціальна освіта</t>
    </r>
  </si>
  <si>
    <r>
      <t xml:space="preserve">Галузь знань: </t>
    </r>
    <r>
      <rPr>
        <u/>
        <sz val="12"/>
        <rFont val="Times New Roman"/>
        <family val="1"/>
        <charset val="204"/>
      </rPr>
      <t>01 Освіта</t>
    </r>
  </si>
  <si>
    <t>Форма атестації                                           (іспит, дипломний проєкт (робота))</t>
  </si>
  <si>
    <t xml:space="preserve">Назва </t>
  </si>
  <si>
    <t>Кредити</t>
  </si>
  <si>
    <t>1 сем</t>
  </si>
  <si>
    <t>2 сем</t>
  </si>
  <si>
    <t>3 сем</t>
  </si>
  <si>
    <t>Дисципліни вільного вибору студентів із загальноуніверситетського каталогу дисциплін циклу загальної підготовки</t>
  </si>
  <si>
    <t>Дисципліни вільного вибору студентів із загальноуніверситетського каталогу дисциплін циклу професійної підготовки</t>
  </si>
  <si>
    <t>Всього ВК за циклом професійної підготовки</t>
  </si>
  <si>
    <t>Форма контролю</t>
  </si>
  <si>
    <t>Навчально-виховний підрозділ</t>
  </si>
  <si>
    <t>Форма навчання</t>
  </si>
  <si>
    <t>Назва електронного курсу (з посиланням на курс дисципліни на платформі Moodle)</t>
  </si>
  <si>
    <t>Посилання на анотацію дисципліни</t>
  </si>
  <si>
    <t>Викладач ПІБ (з посиланням на особисту сторінку, якщо є)</t>
  </si>
  <si>
    <t>залік</t>
  </si>
  <si>
    <t>Кафедра</t>
  </si>
  <si>
    <t>Проректор з освітньої</t>
  </si>
  <si>
    <t>діяльності</t>
  </si>
  <si>
    <t>Підготовка кваліфікаційної роботи</t>
  </si>
  <si>
    <t>Захист кваліфікаційної роботи</t>
  </si>
  <si>
    <t xml:space="preserve">Голова Науково-методичного 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</si>
  <si>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Д – виконання магістерської роботи; З – захист магістерської роботи. </t>
    </r>
  </si>
  <si>
    <t>ВК 1.2</t>
  </si>
  <si>
    <t>ВК 1.3</t>
  </si>
  <si>
    <t>Пропозиції кафедри до каталогу дисциплін вільного вибору студентів циклу професійної підготовки</t>
  </si>
  <si>
    <t>ВК 2.6</t>
  </si>
  <si>
    <t>ВК 2.7</t>
  </si>
  <si>
    <t>ВК 2.8</t>
  </si>
  <si>
    <t>ВК 2.9</t>
  </si>
  <si>
    <t>ВК 2.10</t>
  </si>
  <si>
    <t>ВК 2.11</t>
  </si>
  <si>
    <t>ВК 2.12</t>
  </si>
  <si>
    <t xml:space="preserve"> </t>
  </si>
  <si>
    <r>
      <t xml:space="preserve">Форма навчання: </t>
    </r>
    <r>
      <rPr>
        <u/>
        <sz val="12"/>
        <rFont val="Times New Roman"/>
        <family val="1"/>
        <charset val="204"/>
      </rPr>
      <t>денна, заочна</t>
    </r>
  </si>
  <si>
    <t xml:space="preserve"> Магістерська кваліфікаційна робота</t>
  </si>
  <si>
    <t>Захист</t>
  </si>
  <si>
    <t>______________ Петро ТАЛАНЧУК</t>
  </si>
  <si>
    <t xml:space="preserve">об'єднання з соціальної роботи </t>
  </si>
  <si>
    <t>та спеціальної освіти</t>
  </si>
  <si>
    <t>___________ Оксана КОЛЯДА</t>
  </si>
  <si>
    <t>"___" ________ 2023 р.</t>
  </si>
  <si>
    <t>______________  Ірина МАСЛЯНІКОВА</t>
  </si>
  <si>
    <t>ВК 2.13</t>
  </si>
  <si>
    <t>ВК 2.14</t>
  </si>
  <si>
    <t>ВК 2.15</t>
  </si>
  <si>
    <t>ВК 2.16</t>
  </si>
  <si>
    <t>Д</t>
  </si>
  <si>
    <t>"27" квітня 2023 року</t>
  </si>
  <si>
    <t>від "27" квітня 2023 року</t>
  </si>
  <si>
    <t>"10" квітня 2023 р.</t>
  </si>
  <si>
    <t>"14" березня 2023 р.</t>
  </si>
  <si>
    <t>"13"  квітня 2023 р.</t>
  </si>
  <si>
    <t>"20" квітня 2023 р.</t>
  </si>
  <si>
    <t>Для ОС "магістр"</t>
  </si>
  <si>
    <t>Техніки в гештальт-терапії</t>
  </si>
  <si>
    <t>Кафедра психології</t>
  </si>
  <si>
    <t>ІСТ</t>
  </si>
  <si>
    <t>денна, заочна, дистанційна</t>
  </si>
  <si>
    <t>https://vo.uu.edu.ua/course/view.php?id=15848</t>
  </si>
  <si>
    <t>планується сертифікований тренер</t>
  </si>
  <si>
    <t>Психологія особистості</t>
  </si>
  <si>
    <t>https://vo.uu.edu.ua/course/view.php?id=557</t>
  </si>
  <si>
    <t>Питлюк Олександра Дмитрівна</t>
  </si>
  <si>
    <t>Основи суїцидології</t>
  </si>
  <si>
    <t>https://vo.uu.edu.ua/course/view.php?id=12622</t>
  </si>
  <si>
    <t>Хорунженко Галина Володимирівна</t>
  </si>
  <si>
    <t>ВК 1.4.</t>
  </si>
  <si>
    <t xml:space="preserve">Психологія сексуальності </t>
  </si>
  <si>
    <t>https://vo.uu.edu.ua/course/view.php?id=1261</t>
  </si>
  <si>
    <t>https://ab.uu.edu.ua/edu-discipline/psihologiya_sexualnosti1</t>
  </si>
  <si>
    <t>ВК 1.5.</t>
  </si>
  <si>
    <t>Психологічні проблеми батьківсько-дитячих стосунків (практикум)</t>
  </si>
  <si>
    <t>Дорожкін Валерій Романович</t>
  </si>
  <si>
    <t>ВК 1.6.</t>
  </si>
  <si>
    <t>Психологія спілкування та міжособистісної взаємодії</t>
  </si>
  <si>
    <t>Поджинська Ольга Олегівна</t>
  </si>
  <si>
    <t>ВК 1.7.</t>
  </si>
  <si>
    <t>Психологія сім'ї</t>
  </si>
  <si>
    <t>ВК 1.8.</t>
  </si>
  <si>
    <t>Психологічна допомога учасникам бойових дій</t>
  </si>
  <si>
    <t>https://ab.uu.edu.ua/edu-discipline/psihol_dopomoga_uchasnikam_boyovih_diy</t>
  </si>
  <si>
    <t>Гудир-Наумова Дар'я Василівна</t>
  </si>
  <si>
    <t>ВК 1.9.</t>
  </si>
  <si>
    <t>Психологічний супровід тимчасово переміщених осіб</t>
  </si>
  <si>
    <t>https://vo.uu.edu.ua/course/view.php?id=15841</t>
  </si>
  <si>
    <t>ВК 1.10.</t>
  </si>
  <si>
    <t>Психологічне консультування осіб, які пережили насилля</t>
  </si>
  <si>
    <t>ВК 1.11.</t>
  </si>
  <si>
    <t>Мілютіна Катерина Леонідівна</t>
  </si>
  <si>
    <t>Мейджор «Клінічна психологія»</t>
  </si>
  <si>
    <t xml:space="preserve">Теорія та практика психокорекції </t>
  </si>
  <si>
    <t>Психосоматика</t>
  </si>
  <si>
    <t>Психологія адиктивної та девіантної поведінки</t>
  </si>
  <si>
    <t>Маслянікова Ірина Вікторівна</t>
  </si>
  <si>
    <t>Пропедевтика психічних хвороб</t>
  </si>
  <si>
    <t xml:space="preserve">ВК 2.5. </t>
  </si>
  <si>
    <t xml:space="preserve">Клінічна психологія </t>
  </si>
  <si>
    <t>Мейджор «Психологічне консультування та психотерапія»</t>
  </si>
  <si>
    <t>Вступ до психоаналізу</t>
  </si>
  <si>
    <t>Психодинамічна психотерапія</t>
  </si>
  <si>
    <t>Позитивна психотерапія</t>
  </si>
  <si>
    <t>https://vo.uu.edu.ua/course/view.php?id=12624</t>
  </si>
  <si>
    <t>Отенко Світлана Анатоліївна</t>
  </si>
  <si>
    <t>Психологія творчості. Арт-терапія</t>
  </si>
  <si>
    <t>https://vo.uu.edu.ua/course/view.php?id=562</t>
  </si>
  <si>
    <t>Острянко Тетяна Сергіївна</t>
  </si>
  <si>
    <t xml:space="preserve">Основи психотерапії та консультування </t>
  </si>
  <si>
    <t xml:space="preserve">Кафедра соціальної роботи та педагогіки </t>
  </si>
  <si>
    <t>Мейджор «Викладач вищої школи»</t>
  </si>
  <si>
    <t>Психологія інклюзивного навчання</t>
  </si>
  <si>
    <t>Базиленко Анастасія Константинівна</t>
  </si>
  <si>
    <t>нова</t>
  </si>
  <si>
    <t>Вікова та педагогічна психологія</t>
  </si>
  <si>
    <t xml:space="preserve">Педагогіка та психологія вищої школи </t>
  </si>
  <si>
    <t>Мейджор «Дитяча психологія»</t>
  </si>
  <si>
    <t>Патопсихологія дитячого віку</t>
  </si>
  <si>
    <t>ВК 2.17</t>
  </si>
  <si>
    <t>ВК 2.18</t>
  </si>
  <si>
    <t>Психотерапія деструктивної та залежної поведінки</t>
  </si>
  <si>
    <t>ВК 2.19</t>
  </si>
  <si>
    <t>ВК 2.20</t>
  </si>
  <si>
    <t>Мейджор «Спеціальна та інклюзивна освіта»</t>
  </si>
  <si>
    <t>ВК 2.21</t>
  </si>
  <si>
    <t xml:space="preserve">Педагогіка толерантності </t>
  </si>
  <si>
    <t>ВК 2.22</t>
  </si>
  <si>
    <t>Діагностика та корекція дітей з ООП</t>
  </si>
  <si>
    <t>ВК 2.23</t>
  </si>
  <si>
    <t>ВК 2.24</t>
  </si>
  <si>
    <t>Основи інклюзивного навчання для дітей з ООП</t>
  </si>
  <si>
    <t>ВК 2.25</t>
  </si>
  <si>
    <t>Кафедра соціальної роботи і педагогіки</t>
  </si>
  <si>
    <t xml:space="preserve">Психологічні особливості посттравматичного розвитку  </t>
  </si>
  <si>
    <t>Завідувач кафедри соціальної роботи та педагогіки</t>
  </si>
  <si>
    <t>______________Ірина МАСЛЯНІКОВА</t>
  </si>
  <si>
    <t>В.о. директора Інституту соціальних технологій</t>
  </si>
  <si>
    <t xml:space="preserve">______________ Олеся ХОЛОДОВА </t>
  </si>
  <si>
    <t xml:space="preserve">В.о. директора Інституту </t>
  </si>
  <si>
    <t>соціальних технологій</t>
  </si>
  <si>
    <t>______________ Олеся ХОЛОДОВА</t>
  </si>
  <si>
    <t xml:space="preserve"> ______________Ірина МАСЛЯНІКОВА</t>
  </si>
  <si>
    <t>Інститут соціальних технологій</t>
  </si>
  <si>
    <t xml:space="preserve">https://vo.uu.edu.ua/course/view.php?id=12969 </t>
  </si>
  <si>
    <t xml:space="preserve">https://vo.uu.edu.ua/course/view.php?id=20850 </t>
  </si>
  <si>
    <t xml:space="preserve">https://vo.uu.edu.ua/course/view.php?id=15839 </t>
  </si>
  <si>
    <t xml:space="preserve">https://vo.uu.edu.ua/course/view.php?id=562 </t>
  </si>
  <si>
    <t xml:space="preserve">https://vo.uu.edu.ua/course/view.php?id=10330 </t>
  </si>
  <si>
    <t xml:space="preserve">https://vo.uu.edu.ua/course/view.php?id=19162 </t>
  </si>
  <si>
    <t xml:space="preserve">https://vo.uu.edu.ua/course/view.php?id=15847 </t>
  </si>
  <si>
    <t xml:space="preserve">https://ab.uu.edu.ua/edu-discipline/psih_problemi_batkivsko_dityachih_stosunkiv </t>
  </si>
  <si>
    <t xml:space="preserve">https://ab.uu.edu.ua/edu-discipline/psikhologiya_spilkuvannya_ta_mizhosobistisnoyi_vzaemodiyi </t>
  </si>
  <si>
    <t xml:space="preserve">https://ab.uu.edu.ua/edu-discipline/psihologiya_simyi </t>
  </si>
  <si>
    <t xml:space="preserve">https://ab.uu.edu.ua/edu-discipline/psih_suprovid_tpo </t>
  </si>
  <si>
    <t xml:space="preserve">https://vo.uu.edu.ua/course/view.php?id=15843 </t>
  </si>
  <si>
    <t xml:space="preserve">https://vo.uu.edu.ua/course/view.php?id=19835 </t>
  </si>
  <si>
    <t xml:space="preserve">https://vo.uu.edu.ua/course/view.php?id=15842 </t>
  </si>
  <si>
    <t xml:space="preserve">https://vo.uu.edu.ua/course/view.php?id=560 </t>
  </si>
  <si>
    <t xml:space="preserve">https://vo.uu.edu.ua/course/view.php?id=15868 </t>
  </si>
  <si>
    <t xml:space="preserve">https://vo.uu.edu.ua/course/view.php?id=15850 </t>
  </si>
  <si>
    <t xml:space="preserve">https://ab.uu.edu.ua/edu-discipline/psihosomatika </t>
  </si>
  <si>
    <t xml:space="preserve">https://ab.uu.edu.ua/edu-discipline/psihol_deviantnoi_ta_adectivnoi_povedinki </t>
  </si>
  <si>
    <t xml:space="preserve">https://vo.uu.edu.ua/course/view.php?id=20161 </t>
  </si>
  <si>
    <t xml:space="preserve">https://vo.uu.edu.ua/course/view.php?id=19172 </t>
  </si>
  <si>
    <t xml:space="preserve">https://vo.uu.edu.ua/course/view.php?id=15840 </t>
  </si>
  <si>
    <t xml:space="preserve">https://vo.uu.edu.ua/course/view.php?id=12643 </t>
  </si>
  <si>
    <t>https://vo.uu.edu.ua/course/view.php?id=12969</t>
  </si>
  <si>
    <t>https://ab.uu.edu.ua/edu-discipline/vikova_ta_pedagogichna_psihologiya</t>
  </si>
  <si>
    <t>https://ab.uu.edu.ua/edu-discipline/psihologiya_tvorchosti_art_terapiya</t>
  </si>
  <si>
    <t>https://ab.uu.edu.ua/edu-discipline/patopsihologiya_dityachogo_viku</t>
  </si>
  <si>
    <t>https://ab.uu.edu.ua/edu-discipline/pedagogika_ta_psikhologiya_vishchoyi_shkoli</t>
  </si>
  <si>
    <t>https://ab.uu.edu.ua/edu-discipline/metodika_vicladannya_u_zvo</t>
  </si>
  <si>
    <t>Методика викладання у закладах вищої освіти</t>
  </si>
  <si>
    <t>https://ab.uu.edu.ua/edu-discipline/pozitivna_psihoterapiya</t>
  </si>
  <si>
    <t xml:space="preserve">https://ab.uu.edu.ua/edu-discipline/psihodinamichna_psihoterapiya </t>
  </si>
  <si>
    <t>https://ab.uu.edu.ua/edu-discipline/vstup_do_psihoanalizu</t>
  </si>
  <si>
    <t>https://ab.uu.edu.ua/edu-discipline/propedevtika_psikhichnikh_khvorob</t>
  </si>
  <si>
    <t>https://ab.uu.edu.ua/edu-discipline/teoriya_ta_practica_psihocorectsii</t>
  </si>
  <si>
    <t>https://ab.uu.edu.ua/edu-discipline/klinichna_psikhologiya</t>
  </si>
  <si>
    <t>https://ab.uu.edu.ua/edu-discipline/psih_osoblivosti_posttravmatichnogo_rozvitku</t>
  </si>
  <si>
    <t>https://ab.uu.edu.ua/edu-discipline/psih_consult_osib_yaki_perezhili_nasillya</t>
  </si>
  <si>
    <t>https://ab.uu.edu.ua/edu-discipline/psikhologiya_osobistosti</t>
  </si>
  <si>
    <t>https://ab.uu.edu.ua/edu-discipline/osnovi_suyitsidologiyi</t>
  </si>
  <si>
    <t>https://ab.uu.edu.ua/edu-discipline/tehniki_v_geshtalt_terapii</t>
  </si>
  <si>
    <t>Соціально-психологічний супровід дітей з ООП</t>
  </si>
  <si>
    <t>Практикум із нейропсихологічної корекції</t>
  </si>
  <si>
    <t xml:space="preserve">https://ab.uu.edu.ua/edu-discipline/psihologiya_tvorchosti_art_terapiya </t>
  </si>
  <si>
    <t>Сучасні освітні технології у вищій школі</t>
  </si>
  <si>
    <t>в розробці</t>
  </si>
  <si>
    <t xml:space="preserve">https://ab.uu.edu.ua/edu-discipline/suchasni_osvitni_tehnologii_u_vischiy_shkoli </t>
  </si>
  <si>
    <t xml:space="preserve">https://ab.uu.edu.ua/edu-discipline/practicum_iz_psiholog_corectsii </t>
  </si>
  <si>
    <t xml:space="preserve">https://ab.uu.edu.ua/edu-discipline/psihologiya_destructivnoi_ta_zalezhnoi_povedinki </t>
  </si>
  <si>
    <t xml:space="preserve">Академічна українська та іноземна мова </t>
  </si>
  <si>
    <t>Охорона праці, безпека життєдіяльності та цивільний захист</t>
  </si>
  <si>
    <t>ОК 1.4</t>
  </si>
  <si>
    <t>ID 47341</t>
  </si>
  <si>
    <t>протокол № 4</t>
  </si>
  <si>
    <t>Начальник відділу методичної роботи</t>
  </si>
  <si>
    <t>________Вікторія БАУЛА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</si>
</sst>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1\.00"/>
    <numFmt numFmtId="165" formatCode="0.0"/>
    <numFmt numFmtId="166" formatCode="\2\.0"/>
    <numFmt numFmtId="167" formatCode="\3\.0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4"/>
      <color indexed="12"/>
      <name val="Arial Cyr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"/>
      <color indexed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u/>
      <sz val="16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7" fillId="0" borderId="0">
      <protection locked="0"/>
    </xf>
  </cellStyleXfs>
  <cellXfs count="6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2" borderId="33" xfId="0" applyFont="1" applyFill="1" applyBorder="1" applyAlignment="1">
      <alignment horizontal="centerContinuous" vertical="center"/>
    </xf>
    <xf numFmtId="0" fontId="3" fillId="2" borderId="1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34" xfId="0" applyFont="1" applyFill="1" applyBorder="1" applyAlignment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3" fillId="4" borderId="42" xfId="0" applyNumberFormat="1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1" fontId="3" fillId="4" borderId="44" xfId="0" applyNumberFormat="1" applyFont="1" applyFill="1" applyBorder="1" applyAlignment="1">
      <alignment horizontal="center" vertical="center"/>
    </xf>
    <xf numFmtId="1" fontId="3" fillId="4" borderId="42" xfId="0" applyNumberFormat="1" applyFont="1" applyFill="1" applyBorder="1" applyAlignment="1">
      <alignment horizontal="center" vertical="center"/>
    </xf>
    <xf numFmtId="1" fontId="3" fillId="4" borderId="43" xfId="0" applyNumberFormat="1" applyFont="1" applyFill="1" applyBorder="1" applyAlignment="1">
      <alignment horizontal="center" vertical="center"/>
    </xf>
    <xf numFmtId="1" fontId="3" fillId="4" borderId="37" xfId="0" applyNumberFormat="1" applyFont="1" applyFill="1" applyBorder="1" applyAlignment="1">
      <alignment horizontal="center" vertical="center"/>
    </xf>
    <xf numFmtId="1" fontId="3" fillId="4" borderId="4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3" fillId="4" borderId="35" xfId="0" applyNumberFormat="1" applyFont="1" applyFill="1" applyBorder="1" applyAlignment="1">
      <alignment horizontal="center" vertical="center"/>
    </xf>
    <xf numFmtId="1" fontId="3" fillId="4" borderId="4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" fontId="3" fillId="4" borderId="46" xfId="0" applyNumberFormat="1" applyFont="1" applyFill="1" applyBorder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" fontId="6" fillId="0" borderId="23" xfId="0" applyNumberFormat="1" applyFont="1" applyBorder="1" applyAlignment="1">
      <alignment horizontal="center" vertical="center"/>
    </xf>
    <xf numFmtId="0" fontId="5" fillId="0" borderId="54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2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center"/>
    </xf>
    <xf numFmtId="0" fontId="4" fillId="0" borderId="0" xfId="2" applyFont="1" applyAlignment="1">
      <alignment vertical="center" wrapText="1"/>
    </xf>
    <xf numFmtId="0" fontId="11" fillId="0" borderId="0" xfId="2" applyFont="1"/>
    <xf numFmtId="0" fontId="2" fillId="0" borderId="0" xfId="2" applyFont="1"/>
    <xf numFmtId="0" fontId="11" fillId="0" borderId="0" xfId="2" applyFont="1" applyAlignment="1">
      <alignment horizontal="left"/>
    </xf>
    <xf numFmtId="0" fontId="12" fillId="0" borderId="0" xfId="2" applyFont="1" applyAlignment="1">
      <alignment horizontal="center" vertical="top" wrapText="1"/>
    </xf>
    <xf numFmtId="0" fontId="2" fillId="0" borderId="0" xfId="2" applyFont="1" applyAlignment="1">
      <alignment horizontal="left"/>
    </xf>
    <xf numFmtId="0" fontId="2" fillId="0" borderId="0" xfId="2" applyFont="1" applyAlignment="1">
      <alignment vertical="center"/>
    </xf>
    <xf numFmtId="0" fontId="10" fillId="0" borderId="0" xfId="2" applyFont="1"/>
    <xf numFmtId="0" fontId="13" fillId="0" borderId="0" xfId="2" applyFont="1"/>
    <xf numFmtId="0" fontId="2" fillId="5" borderId="0" xfId="2" applyFont="1" applyFill="1"/>
    <xf numFmtId="0" fontId="13" fillId="5" borderId="0" xfId="2" applyFont="1" applyFill="1"/>
    <xf numFmtId="0" fontId="18" fillId="5" borderId="0" xfId="2" applyFont="1" applyFill="1"/>
    <xf numFmtId="0" fontId="13" fillId="5" borderId="0" xfId="2" applyFont="1" applyFill="1" applyAlignment="1">
      <alignment horizontal="center" vertical="center"/>
    </xf>
    <xf numFmtId="0" fontId="17" fillId="5" borderId="51" xfId="2" applyFont="1" applyFill="1" applyBorder="1" applyAlignment="1">
      <alignment horizontal="center" vertical="center" textRotation="90" wrapText="1"/>
    </xf>
    <xf numFmtId="0" fontId="17" fillId="5" borderId="0" xfId="2" applyFont="1" applyFill="1" applyAlignment="1">
      <alignment horizontal="center" vertical="center" textRotation="90" wrapText="1"/>
    </xf>
    <xf numFmtId="0" fontId="17" fillId="5" borderId="49" xfId="2" applyFont="1" applyFill="1" applyBorder="1" applyAlignment="1">
      <alignment horizontal="center" vertical="center"/>
    </xf>
    <xf numFmtId="0" fontId="17" fillId="5" borderId="0" xfId="2" applyFont="1" applyFill="1" applyAlignment="1">
      <alignment horizontal="center"/>
    </xf>
    <xf numFmtId="0" fontId="17" fillId="0" borderId="53" xfId="2" applyFont="1" applyBorder="1" applyAlignment="1">
      <alignment horizontal="center" vertical="center"/>
    </xf>
    <xf numFmtId="0" fontId="17" fillId="0" borderId="0" xfId="2" applyFont="1" applyAlignment="1">
      <alignment horizontal="center"/>
    </xf>
    <xf numFmtId="0" fontId="5" fillId="5" borderId="14" xfId="0" applyFont="1" applyFill="1" applyBorder="1" applyAlignment="1" applyProtection="1">
      <alignment horizontal="left" vertical="center"/>
      <protection locked="0"/>
    </xf>
    <xf numFmtId="0" fontId="5" fillId="5" borderId="20" xfId="0" applyFont="1" applyFill="1" applyBorder="1" applyAlignment="1" applyProtection="1">
      <alignment horizontal="center" vertical="center"/>
      <protection locked="0"/>
    </xf>
    <xf numFmtId="1" fontId="5" fillId="5" borderId="19" xfId="0" applyNumberFormat="1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166" fontId="5" fillId="5" borderId="59" xfId="0" applyNumberFormat="1" applyFont="1" applyFill="1" applyBorder="1" applyAlignment="1" applyProtection="1">
      <alignment horizontal="center" vertical="center"/>
      <protection locked="0"/>
    </xf>
    <xf numFmtId="0" fontId="5" fillId="5" borderId="23" xfId="0" applyFont="1" applyFill="1" applyBorder="1" applyAlignment="1">
      <alignment horizontal="center" vertical="center"/>
    </xf>
    <xf numFmtId="0" fontId="5" fillId="5" borderId="39" xfId="0" applyFont="1" applyFill="1" applyBorder="1" applyAlignment="1" applyProtection="1">
      <alignment horizontal="center" vertical="center"/>
      <protection locked="0"/>
    </xf>
    <xf numFmtId="1" fontId="6" fillId="5" borderId="23" xfId="0" applyNumberFormat="1" applyFont="1" applyFill="1" applyBorder="1" applyAlignment="1">
      <alignment horizontal="center" vertical="center"/>
    </xf>
    <xf numFmtId="1" fontId="5" fillId="5" borderId="38" xfId="0" applyNumberFormat="1" applyFont="1" applyFill="1" applyBorder="1" applyAlignment="1" applyProtection="1">
      <alignment horizontal="center" vertical="center"/>
      <protection locked="0"/>
    </xf>
    <xf numFmtId="0" fontId="5" fillId="5" borderId="14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55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1" fontId="6" fillId="3" borderId="44" xfId="0" applyNumberFormat="1" applyFont="1" applyFill="1" applyBorder="1" applyAlignment="1">
      <alignment horizontal="center" vertical="center"/>
    </xf>
    <xf numFmtId="1" fontId="6" fillId="3" borderId="45" xfId="0" applyNumberFormat="1" applyFont="1" applyFill="1" applyBorder="1" applyAlignment="1">
      <alignment horizontal="center" vertical="center"/>
    </xf>
    <xf numFmtId="1" fontId="6" fillId="3" borderId="43" xfId="0" applyNumberFormat="1" applyFont="1" applyFill="1" applyBorder="1" applyAlignment="1">
      <alignment horizontal="center" vertical="center"/>
    </xf>
    <xf numFmtId="1" fontId="6" fillId="3" borderId="46" xfId="0" applyNumberFormat="1" applyFont="1" applyFill="1" applyBorder="1" applyAlignment="1">
      <alignment horizontal="center" vertical="center"/>
    </xf>
    <xf numFmtId="165" fontId="6" fillId="3" borderId="43" xfId="0" applyNumberFormat="1" applyFont="1" applyFill="1" applyBorder="1" applyAlignment="1">
      <alignment horizontal="center" vertical="center"/>
    </xf>
    <xf numFmtId="1" fontId="6" fillId="3" borderId="47" xfId="0" applyNumberFormat="1" applyFont="1" applyFill="1" applyBorder="1" applyAlignment="1">
      <alignment horizontal="center" vertical="center"/>
    </xf>
    <xf numFmtId="2" fontId="5" fillId="0" borderId="49" xfId="0" applyNumberFormat="1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1" fontId="5" fillId="0" borderId="50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166" fontId="3" fillId="0" borderId="0" xfId="0" applyNumberFormat="1" applyFont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1" fontId="6" fillId="5" borderId="40" xfId="0" applyNumberFormat="1" applyFont="1" applyFill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5" borderId="19" xfId="0" applyFont="1" applyFill="1" applyBorder="1" applyAlignment="1" applyProtection="1">
      <alignment horizontal="center" vertical="center" wrapText="1"/>
      <protection locked="0"/>
    </xf>
    <xf numFmtId="0" fontId="6" fillId="0" borderId="52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1" fontId="6" fillId="6" borderId="52" xfId="0" applyNumberFormat="1" applyFont="1" applyFill="1" applyBorder="1" applyAlignment="1">
      <alignment horizontal="center" vertical="center"/>
    </xf>
    <xf numFmtId="1" fontId="6" fillId="6" borderId="78" xfId="0" applyNumberFormat="1" applyFont="1" applyFill="1" applyBorder="1" applyAlignment="1">
      <alignment horizontal="center" vertical="center"/>
    </xf>
    <xf numFmtId="166" fontId="5" fillId="5" borderId="49" xfId="0" applyNumberFormat="1" applyFont="1" applyFill="1" applyBorder="1" applyAlignment="1" applyProtection="1">
      <alignment horizontal="center" vertical="center"/>
      <protection locked="0"/>
    </xf>
    <xf numFmtId="0" fontId="6" fillId="5" borderId="14" xfId="0" applyFont="1" applyFill="1" applyBorder="1" applyAlignment="1">
      <alignment horizontal="left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/>
    </xf>
    <xf numFmtId="1" fontId="6" fillId="5" borderId="15" xfId="0" applyNumberFormat="1" applyFont="1" applyFill="1" applyBorder="1" applyAlignment="1">
      <alignment horizontal="center" vertical="center"/>
    </xf>
    <xf numFmtId="1" fontId="6" fillId="5" borderId="21" xfId="0" applyNumberFormat="1" applyFont="1" applyFill="1" applyBorder="1" applyAlignment="1">
      <alignment horizontal="center" vertical="center"/>
    </xf>
    <xf numFmtId="166" fontId="6" fillId="0" borderId="80" xfId="0" applyNumberFormat="1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77" xfId="0" applyFont="1" applyBorder="1" applyAlignment="1" applyProtection="1">
      <alignment horizontal="center" vertical="center"/>
      <protection locked="0"/>
    </xf>
    <xf numFmtId="1" fontId="6" fillId="0" borderId="63" xfId="0" applyNumberFormat="1" applyFont="1" applyBorder="1" applyAlignment="1" applyProtection="1">
      <alignment horizontal="center" vertical="center"/>
      <protection locked="0"/>
    </xf>
    <xf numFmtId="0" fontId="6" fillId="0" borderId="81" xfId="0" applyFont="1" applyBorder="1" applyAlignment="1">
      <alignment horizontal="center" vertical="center"/>
    </xf>
    <xf numFmtId="166" fontId="5" fillId="0" borderId="49" xfId="0" applyNumberFormat="1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" fontId="6" fillId="0" borderId="19" xfId="0" applyNumberFormat="1" applyFont="1" applyBorder="1" applyAlignment="1">
      <alignment horizontal="center" vertical="center"/>
    </xf>
    <xf numFmtId="1" fontId="6" fillId="6" borderId="14" xfId="0" applyNumberFormat="1" applyFont="1" applyFill="1" applyBorder="1" applyAlignment="1">
      <alignment horizontal="center" vertical="center"/>
    </xf>
    <xf numFmtId="1" fontId="6" fillId="6" borderId="15" xfId="0" applyNumberFormat="1" applyFont="1" applyFill="1" applyBorder="1" applyAlignment="1">
      <alignment horizontal="center" vertical="center"/>
    </xf>
    <xf numFmtId="1" fontId="5" fillId="0" borderId="19" xfId="0" applyNumberFormat="1" applyFont="1" applyBorder="1" applyAlignment="1" applyProtection="1">
      <alignment horizontal="center" vertical="center"/>
      <protection locked="0"/>
    </xf>
    <xf numFmtId="165" fontId="6" fillId="0" borderId="21" xfId="0" applyNumberFormat="1" applyFont="1" applyBorder="1" applyAlignment="1">
      <alignment horizontal="center" vertical="center"/>
    </xf>
    <xf numFmtId="0" fontId="5" fillId="5" borderId="23" xfId="0" applyFont="1" applyFill="1" applyBorder="1" applyAlignment="1" applyProtection="1">
      <alignment horizontal="left" vertical="center"/>
      <protection locked="0"/>
    </xf>
    <xf numFmtId="0" fontId="6" fillId="5" borderId="23" xfId="0" applyFont="1" applyFill="1" applyBorder="1" applyAlignment="1">
      <alignment horizontal="left" vertical="center"/>
    </xf>
    <xf numFmtId="0" fontId="6" fillId="5" borderId="23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38" xfId="0" applyFont="1" applyFill="1" applyBorder="1" applyAlignment="1" applyProtection="1">
      <alignment horizontal="center" vertical="center" wrapText="1"/>
      <protection locked="0"/>
    </xf>
    <xf numFmtId="1" fontId="6" fillId="5" borderId="24" xfId="0" applyNumberFormat="1" applyFont="1" applyFill="1" applyBorder="1" applyAlignment="1">
      <alignment horizontal="center" vertical="center"/>
    </xf>
    <xf numFmtId="0" fontId="6" fillId="6" borderId="63" xfId="0" applyFont="1" applyFill="1" applyBorder="1" applyAlignment="1">
      <alignment horizontal="center" vertical="center"/>
    </xf>
    <xf numFmtId="9" fontId="2" fillId="0" borderId="0" xfId="1" applyFont="1" applyAlignment="1">
      <alignment vertical="center"/>
    </xf>
    <xf numFmtId="9" fontId="2" fillId="0" borderId="0" xfId="1" applyFont="1" applyAlignment="1">
      <alignment horizontal="center" vertical="center"/>
    </xf>
    <xf numFmtId="0" fontId="5" fillId="0" borderId="0" xfId="2" applyFont="1" applyAlignment="1">
      <alignment vertical="top" wrapText="1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9" fontId="3" fillId="3" borderId="45" xfId="1" applyFont="1" applyFill="1" applyBorder="1" applyAlignment="1">
      <alignment horizontal="center" vertical="center"/>
    </xf>
    <xf numFmtId="9" fontId="2" fillId="0" borderId="0" xfId="1" applyFont="1" applyFill="1" applyAlignment="1">
      <alignment vertical="center"/>
    </xf>
    <xf numFmtId="0" fontId="2" fillId="0" borderId="0" xfId="2" applyFont="1" applyAlignment="1">
      <alignment horizontal="left" vertical="center"/>
    </xf>
    <xf numFmtId="9" fontId="4" fillId="0" borderId="0" xfId="1" applyFont="1" applyFill="1" applyAlignment="1">
      <alignment vertical="center"/>
    </xf>
    <xf numFmtId="0" fontId="5" fillId="0" borderId="20" xfId="0" applyFont="1" applyBorder="1" applyAlignment="1" applyProtection="1">
      <alignment horizontal="left" vertical="center"/>
      <protection locked="0"/>
    </xf>
    <xf numFmtId="0" fontId="6" fillId="0" borderId="77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1" fontId="5" fillId="0" borderId="84" xfId="0" applyNumberFormat="1" applyFont="1" applyBorder="1" applyAlignment="1" applyProtection="1">
      <alignment horizontal="center" vertical="center"/>
      <protection locked="0"/>
    </xf>
    <xf numFmtId="1" fontId="5" fillId="0" borderId="6" xfId="0" applyNumberFormat="1" applyFont="1" applyBorder="1" applyAlignment="1" applyProtection="1">
      <alignment horizontal="center" vertical="center"/>
      <protection locked="0"/>
    </xf>
    <xf numFmtId="1" fontId="2" fillId="0" borderId="0" xfId="1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" fillId="0" borderId="0" xfId="0" applyFont="1"/>
    <xf numFmtId="0" fontId="2" fillId="5" borderId="0" xfId="2" applyFont="1" applyFill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" fontId="5" fillId="0" borderId="12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1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2" fillId="0" borderId="0" xfId="1" applyNumberFormat="1" applyFont="1" applyFill="1" applyAlignment="1">
      <alignment vertical="center"/>
    </xf>
    <xf numFmtId="0" fontId="5" fillId="8" borderId="20" xfId="0" applyFont="1" applyFill="1" applyBorder="1" applyAlignment="1" applyProtection="1">
      <alignment horizontal="center" vertical="center"/>
      <protection locked="0"/>
    </xf>
    <xf numFmtId="0" fontId="5" fillId="8" borderId="14" xfId="0" applyFont="1" applyFill="1" applyBorder="1" applyAlignment="1" applyProtection="1">
      <alignment horizontal="center" vertical="center"/>
      <protection locked="0"/>
    </xf>
    <xf numFmtId="0" fontId="5" fillId="8" borderId="51" xfId="0" applyFont="1" applyFill="1" applyBorder="1" applyAlignment="1" applyProtection="1">
      <alignment horizontal="center" vertical="center" wrapText="1"/>
      <protection locked="0"/>
    </xf>
    <xf numFmtId="0" fontId="5" fillId="8" borderId="53" xfId="0" applyFont="1" applyFill="1" applyBorder="1" applyAlignment="1" applyProtection="1">
      <alignment horizontal="center" vertical="center" wrapText="1"/>
      <protection locked="0"/>
    </xf>
    <xf numFmtId="0" fontId="5" fillId="8" borderId="60" xfId="0" applyFont="1" applyFill="1" applyBorder="1" applyAlignment="1" applyProtection="1">
      <alignment horizontal="center" vertical="center" wrapText="1"/>
      <protection locked="0"/>
    </xf>
    <xf numFmtId="1" fontId="5" fillId="8" borderId="48" xfId="0" applyNumberFormat="1" applyFont="1" applyFill="1" applyBorder="1" applyAlignment="1">
      <alignment horizontal="center" vertical="center"/>
    </xf>
    <xf numFmtId="1" fontId="5" fillId="8" borderId="41" xfId="0" applyNumberFormat="1" applyFont="1" applyFill="1" applyBorder="1" applyAlignment="1">
      <alignment horizontal="center" vertical="center"/>
    </xf>
    <xf numFmtId="1" fontId="6" fillId="8" borderId="60" xfId="0" applyNumberFormat="1" applyFont="1" applyFill="1" applyBorder="1" applyAlignment="1">
      <alignment horizontal="center" vertical="center"/>
    </xf>
    <xf numFmtId="1" fontId="6" fillId="8" borderId="20" xfId="0" applyNumberFormat="1" applyFont="1" applyFill="1" applyBorder="1" applyAlignment="1">
      <alignment horizontal="center" vertical="center"/>
    </xf>
    <xf numFmtId="165" fontId="6" fillId="8" borderId="20" xfId="0" applyNumberFormat="1" applyFont="1" applyFill="1" applyBorder="1" applyAlignment="1">
      <alignment horizontal="center" vertical="center"/>
    </xf>
    <xf numFmtId="165" fontId="6" fillId="8" borderId="14" xfId="0" applyNumberFormat="1" applyFont="1" applyFill="1" applyBorder="1" applyAlignment="1">
      <alignment horizontal="center" vertical="center"/>
    </xf>
    <xf numFmtId="0" fontId="6" fillId="8" borderId="77" xfId="0" applyFont="1" applyFill="1" applyBorder="1" applyAlignment="1">
      <alignment horizontal="center" vertical="center"/>
    </xf>
    <xf numFmtId="0" fontId="6" fillId="8" borderId="52" xfId="0" applyFont="1" applyFill="1" applyBorder="1" applyAlignment="1">
      <alignment horizontal="center" vertical="center"/>
    </xf>
    <xf numFmtId="0" fontId="5" fillId="8" borderId="49" xfId="0" applyFont="1" applyFill="1" applyBorder="1" applyAlignment="1" applyProtection="1">
      <alignment horizontal="center" vertical="center" wrapText="1"/>
      <protection locked="0"/>
    </xf>
    <xf numFmtId="0" fontId="5" fillId="8" borderId="14" xfId="0" applyFont="1" applyFill="1" applyBorder="1" applyAlignment="1" applyProtection="1">
      <alignment horizontal="center" vertical="center" wrapText="1"/>
      <protection locked="0"/>
    </xf>
    <xf numFmtId="1" fontId="6" fillId="8" borderId="23" xfId="0" applyNumberFormat="1" applyFont="1" applyFill="1" applyBorder="1" applyAlignment="1">
      <alignment horizontal="center" vertical="center"/>
    </xf>
    <xf numFmtId="1" fontId="6" fillId="8" borderId="39" xfId="0" applyNumberFormat="1" applyFont="1" applyFill="1" applyBorder="1" applyAlignment="1">
      <alignment horizontal="center" vertical="center"/>
    </xf>
    <xf numFmtId="1" fontId="5" fillId="8" borderId="14" xfId="0" applyNumberFormat="1" applyFont="1" applyFill="1" applyBorder="1" applyAlignment="1">
      <alignment horizontal="center" vertical="center"/>
    </xf>
    <xf numFmtId="1" fontId="5" fillId="8" borderId="20" xfId="0" applyNumberFormat="1" applyFont="1" applyFill="1" applyBorder="1" applyAlignment="1">
      <alignment horizontal="center" vertical="center"/>
    </xf>
    <xf numFmtId="1" fontId="5" fillId="8" borderId="60" xfId="0" applyNumberFormat="1" applyFont="1" applyFill="1" applyBorder="1" applyAlignment="1">
      <alignment horizontal="center" vertical="center"/>
    </xf>
    <xf numFmtId="0" fontId="5" fillId="8" borderId="54" xfId="0" applyFont="1" applyFill="1" applyBorder="1" applyAlignment="1">
      <alignment vertical="center"/>
    </xf>
    <xf numFmtId="0" fontId="13" fillId="0" borderId="6" xfId="2" applyFont="1" applyBorder="1" applyAlignment="1">
      <alignment horizontal="centerContinuous"/>
    </xf>
    <xf numFmtId="0" fontId="2" fillId="0" borderId="51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13" fillId="0" borderId="70" xfId="2" applyFont="1" applyBorder="1" applyAlignment="1">
      <alignment horizontal="centerContinuous"/>
    </xf>
    <xf numFmtId="0" fontId="2" fillId="0" borderId="53" xfId="2" applyFont="1" applyBorder="1" applyAlignment="1">
      <alignment horizontal="center" vertical="center"/>
    </xf>
    <xf numFmtId="0" fontId="2" fillId="0" borderId="54" xfId="2" applyFont="1" applyBorder="1" applyAlignment="1">
      <alignment horizontal="center" vertical="center"/>
    </xf>
    <xf numFmtId="0" fontId="2" fillId="0" borderId="55" xfId="2" applyFont="1" applyBorder="1" applyAlignment="1">
      <alignment horizontal="center" vertical="center"/>
    </xf>
    <xf numFmtId="0" fontId="2" fillId="0" borderId="58" xfId="2" applyFont="1" applyBorder="1" applyAlignment="1">
      <alignment horizontal="center" vertical="center"/>
    </xf>
    <xf numFmtId="0" fontId="2" fillId="0" borderId="56" xfId="2" applyFont="1" applyBorder="1" applyAlignment="1">
      <alignment horizontal="center" vertical="center"/>
    </xf>
    <xf numFmtId="0" fontId="16" fillId="0" borderId="14" xfId="3" applyFont="1" applyFill="1" applyBorder="1" applyAlignment="1" applyProtection="1">
      <alignment horizontal="center" vertical="center" wrapText="1"/>
      <protection locked="0"/>
    </xf>
    <xf numFmtId="0" fontId="4" fillId="6" borderId="0" xfId="0" applyFont="1" applyFill="1" applyBorder="1" applyAlignment="1">
      <alignment vertical="center" wrapText="1"/>
    </xf>
    <xf numFmtId="0" fontId="4" fillId="6" borderId="0" xfId="0" applyFont="1" applyFill="1" applyAlignment="1">
      <alignment vertical="center"/>
    </xf>
    <xf numFmtId="0" fontId="4" fillId="6" borderId="0" xfId="0" applyFont="1" applyFill="1" applyBorder="1" applyAlignment="1"/>
    <xf numFmtId="0" fontId="4" fillId="6" borderId="0" xfId="0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9" fontId="4" fillId="6" borderId="0" xfId="1" applyFont="1" applyFill="1" applyAlignment="1">
      <alignment vertical="center"/>
    </xf>
    <xf numFmtId="0" fontId="4" fillId="6" borderId="0" xfId="0" applyFont="1" applyFill="1" applyAlignment="1">
      <alignment horizontal="left" vertical="center" wrapText="1"/>
    </xf>
    <xf numFmtId="0" fontId="20" fillId="6" borderId="0" xfId="0" applyFont="1" applyFill="1"/>
    <xf numFmtId="0" fontId="4" fillId="6" borderId="0" xfId="0" applyFont="1" applyFill="1" applyAlignment="1">
      <alignment horizontal="left" vertical="center"/>
    </xf>
    <xf numFmtId="1" fontId="4" fillId="6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vertical="center" wrapText="1"/>
    </xf>
    <xf numFmtId="0" fontId="20" fillId="6" borderId="0" xfId="0" applyFont="1" applyFill="1" applyAlignment="1">
      <alignment vertical="center"/>
    </xf>
    <xf numFmtId="0" fontId="4" fillId="6" borderId="0" xfId="0" applyFont="1" applyFill="1" applyBorder="1" applyAlignment="1">
      <alignment horizontal="left" vertical="center"/>
    </xf>
    <xf numFmtId="0" fontId="11" fillId="6" borderId="0" xfId="2" applyFont="1" applyFill="1"/>
    <xf numFmtId="0" fontId="2" fillId="6" borderId="0" xfId="2" applyFont="1" applyFill="1"/>
    <xf numFmtId="0" fontId="13" fillId="6" borderId="0" xfId="2" applyFont="1" applyFill="1" applyAlignment="1">
      <alignment horizontal="center" vertical="top"/>
    </xf>
    <xf numFmtId="0" fontId="11" fillId="6" borderId="0" xfId="2" applyFont="1" applyFill="1" applyAlignment="1">
      <alignment horizontal="left"/>
    </xf>
    <xf numFmtId="0" fontId="2" fillId="6" borderId="0" xfId="0" applyFont="1" applyFill="1" applyAlignment="1">
      <alignment horizontal="left" vertical="center"/>
    </xf>
    <xf numFmtId="0" fontId="2" fillId="6" borderId="0" xfId="2" applyFont="1" applyFill="1" applyAlignment="1">
      <alignment vertical="top" wrapText="1"/>
    </xf>
    <xf numFmtId="0" fontId="4" fillId="7" borderId="14" xfId="5" applyFont="1" applyFill="1" applyBorder="1" applyAlignment="1">
      <alignment vertical="center" wrapText="1"/>
      <protection locked="0"/>
    </xf>
    <xf numFmtId="0" fontId="16" fillId="0" borderId="9" xfId="3" applyFont="1" applyFill="1" applyBorder="1" applyAlignment="1" applyProtection="1">
      <alignment horizontal="center" vertical="center" wrapText="1"/>
      <protection locked="0"/>
    </xf>
    <xf numFmtId="0" fontId="4" fillId="0" borderId="21" xfId="3" applyFont="1" applyFill="1" applyBorder="1" applyAlignment="1" applyProtection="1">
      <alignment horizontal="left" vertical="center" wrapText="1"/>
    </xf>
    <xf numFmtId="0" fontId="2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7" borderId="0" xfId="0" applyFont="1" applyFill="1" applyAlignment="1">
      <alignment vertical="center" wrapText="1"/>
    </xf>
    <xf numFmtId="0" fontId="0" fillId="9" borderId="0" xfId="0" applyFill="1" applyAlignment="1">
      <alignment vertical="center"/>
    </xf>
    <xf numFmtId="0" fontId="22" fillId="6" borderId="0" xfId="0" applyFont="1" applyFill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10" borderId="13" xfId="0" applyFont="1" applyFill="1" applyBorder="1" applyAlignment="1">
      <alignment horizontal="center" vertical="center" wrapText="1"/>
    </xf>
    <xf numFmtId="0" fontId="4" fillId="10" borderId="23" xfId="5" applyFont="1" applyFill="1" applyBorder="1" applyAlignment="1">
      <alignment vertical="center" wrapText="1"/>
      <protection locked="0"/>
    </xf>
    <xf numFmtId="0" fontId="4" fillId="10" borderId="14" xfId="5" applyFont="1" applyFill="1" applyBorder="1" applyAlignment="1">
      <alignment vertical="center" wrapText="1"/>
      <protection locked="0"/>
    </xf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4" fillId="7" borderId="23" xfId="5" applyFont="1" applyFill="1" applyBorder="1" applyAlignment="1">
      <alignment vertical="center" wrapText="1"/>
      <protection locked="0"/>
    </xf>
    <xf numFmtId="0" fontId="4" fillId="0" borderId="55" xfId="0" applyFont="1" applyFill="1" applyBorder="1" applyAlignment="1">
      <alignment horizontal="left" vertical="center" wrapText="1"/>
    </xf>
    <xf numFmtId="0" fontId="4" fillId="11" borderId="23" xfId="0" applyFont="1" applyFill="1" applyBorder="1" applyAlignment="1">
      <alignment horizontal="left" vertical="center" wrapText="1"/>
    </xf>
    <xf numFmtId="1" fontId="4" fillId="11" borderId="14" xfId="0" applyNumberFormat="1" applyFont="1" applyFill="1" applyBorder="1" applyAlignment="1">
      <alignment horizontal="center" vertical="center"/>
    </xf>
    <xf numFmtId="0" fontId="4" fillId="11" borderId="23" xfId="5" applyFont="1" applyFill="1" applyBorder="1" applyAlignment="1">
      <alignment vertical="center" wrapText="1"/>
      <protection locked="0"/>
    </xf>
    <xf numFmtId="0" fontId="4" fillId="11" borderId="23" xfId="5" applyFont="1" applyFill="1" applyBorder="1" applyAlignment="1">
      <alignment horizontal="center" vertical="center" wrapText="1"/>
      <protection locked="0"/>
    </xf>
    <xf numFmtId="0" fontId="4" fillId="11" borderId="23" xfId="5" applyFont="1" applyFill="1" applyBorder="1" applyAlignment="1">
      <alignment horizontal="left" vertical="center" wrapText="1"/>
      <protection locked="0"/>
    </xf>
    <xf numFmtId="0" fontId="28" fillId="11" borderId="23" xfId="3" applyFont="1" applyFill="1" applyBorder="1" applyAlignment="1">
      <alignment vertical="center" wrapText="1"/>
      <protection locked="0"/>
    </xf>
    <xf numFmtId="0" fontId="4" fillId="11" borderId="14" xfId="5" applyFont="1" applyFill="1" applyBorder="1" applyAlignment="1">
      <alignment vertical="center" wrapText="1"/>
      <protection locked="0"/>
    </xf>
    <xf numFmtId="0" fontId="4" fillId="11" borderId="14" xfId="5" applyFont="1" applyFill="1" applyBorder="1" applyAlignment="1">
      <alignment horizontal="center" vertical="center" wrapText="1"/>
      <protection locked="0"/>
    </xf>
    <xf numFmtId="0" fontId="4" fillId="11" borderId="14" xfId="5" applyFont="1" applyFill="1" applyBorder="1" applyAlignment="1">
      <alignment horizontal="left" vertical="center" wrapText="1"/>
      <protection locked="0"/>
    </xf>
    <xf numFmtId="0" fontId="28" fillId="11" borderId="14" xfId="3" applyFont="1" applyFill="1" applyBorder="1" applyAlignment="1">
      <alignment vertical="center" wrapText="1"/>
      <protection locked="0"/>
    </xf>
    <xf numFmtId="0" fontId="4" fillId="11" borderId="13" xfId="5" applyFont="1" applyFill="1" applyBorder="1" applyAlignment="1">
      <alignment vertical="center" wrapText="1"/>
      <protection locked="0"/>
    </xf>
    <xf numFmtId="0" fontId="4" fillId="11" borderId="13" xfId="5" applyFont="1" applyFill="1" applyBorder="1" applyAlignment="1">
      <alignment horizontal="center" vertical="center" wrapText="1"/>
      <protection locked="0"/>
    </xf>
    <xf numFmtId="0" fontId="4" fillId="11" borderId="13" xfId="5" applyFont="1" applyFill="1" applyBorder="1" applyAlignment="1">
      <alignment horizontal="left" vertical="center" wrapText="1"/>
      <protection locked="0"/>
    </xf>
    <xf numFmtId="0" fontId="4" fillId="0" borderId="51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>
      <alignment horizontal="left" vertical="center" wrapText="1"/>
    </xf>
    <xf numFmtId="0" fontId="4" fillId="0" borderId="9" xfId="5" applyFont="1" applyFill="1" applyBorder="1" applyAlignment="1">
      <alignment horizontal="center" vertical="center" wrapText="1"/>
      <protection locked="0"/>
    </xf>
    <xf numFmtId="1" fontId="4" fillId="0" borderId="9" xfId="5" applyNumberFormat="1" applyFont="1" applyFill="1" applyBorder="1" applyAlignment="1" applyProtection="1">
      <alignment horizontal="center" vertical="center"/>
    </xf>
    <xf numFmtId="1" fontId="4" fillId="0" borderId="9" xfId="5" applyNumberFormat="1" applyFont="1" applyFill="1" applyBorder="1" applyAlignment="1">
      <alignment horizontal="center" vertical="center" wrapText="1"/>
      <protection locked="0"/>
    </xf>
    <xf numFmtId="1" fontId="4" fillId="0" borderId="9" xfId="5" applyNumberFormat="1" applyFont="1" applyFill="1" applyBorder="1" applyAlignment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left" vertical="center" wrapText="1"/>
      <protection locked="0"/>
    </xf>
    <xf numFmtId="0" fontId="28" fillId="0" borderId="9" xfId="3" applyFont="1" applyFill="1" applyBorder="1" applyAlignment="1" applyProtection="1">
      <alignment horizontal="center" vertical="center" wrapText="1"/>
    </xf>
    <xf numFmtId="0" fontId="4" fillId="0" borderId="49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4" fillId="0" borderId="14" xfId="5" applyFont="1" applyFill="1" applyBorder="1" applyAlignment="1">
      <alignment horizontal="center" vertical="center" wrapText="1"/>
      <protection locked="0"/>
    </xf>
    <xf numFmtId="1" fontId="4" fillId="0" borderId="14" xfId="5" applyNumberFormat="1" applyFont="1" applyFill="1" applyBorder="1" applyAlignment="1" applyProtection="1">
      <alignment horizontal="center" vertical="center"/>
    </xf>
    <xf numFmtId="1" fontId="4" fillId="0" borderId="14" xfId="5" applyNumberFormat="1" applyFont="1" applyFill="1" applyBorder="1" applyAlignment="1">
      <alignment horizontal="center" vertical="center" wrapText="1"/>
      <protection locked="0"/>
    </xf>
    <xf numFmtId="1" fontId="4" fillId="0" borderId="14" xfId="5" applyNumberFormat="1" applyFont="1" applyFill="1" applyBorder="1" applyAlignment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28" fillId="0" borderId="14" xfId="3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1" fontId="4" fillId="0" borderId="14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 applyProtection="1">
      <alignment horizontal="center" vertical="center"/>
      <protection locked="0"/>
    </xf>
    <xf numFmtId="1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16" fillId="0" borderId="14" xfId="3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14" xfId="5" applyFont="1" applyFill="1" applyBorder="1" applyAlignment="1">
      <alignment horizontal="left" vertical="center" wrapText="1"/>
      <protection locked="0"/>
    </xf>
    <xf numFmtId="0" fontId="4" fillId="0" borderId="53" xfId="0" applyFont="1" applyFill="1" applyBorder="1" applyAlignment="1" applyProtection="1">
      <alignment horizontal="center" vertical="center" wrapText="1"/>
      <protection locked="0"/>
    </xf>
    <xf numFmtId="0" fontId="4" fillId="0" borderId="54" xfId="0" applyFont="1" applyFill="1" applyBorder="1" applyAlignment="1">
      <alignment horizontal="left" vertical="center" wrapText="1"/>
    </xf>
    <xf numFmtId="1" fontId="4" fillId="0" borderId="54" xfId="0" applyNumberFormat="1" applyFont="1" applyFill="1" applyBorder="1" applyAlignment="1">
      <alignment horizontal="center" vertical="center"/>
    </xf>
    <xf numFmtId="1" fontId="4" fillId="0" borderId="54" xfId="0" applyNumberFormat="1" applyFont="1" applyFill="1" applyBorder="1" applyAlignment="1" applyProtection="1">
      <alignment horizontal="center" vertical="center"/>
      <protection locked="0"/>
    </xf>
    <xf numFmtId="1" fontId="4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/>
    </xf>
    <xf numFmtId="0" fontId="28" fillId="0" borderId="54" xfId="3" applyFont="1" applyFill="1" applyBorder="1" applyAlignment="1" applyProtection="1">
      <alignment horizontal="center" vertical="center" wrapText="1"/>
    </xf>
    <xf numFmtId="0" fontId="4" fillId="7" borderId="10" xfId="3" applyFont="1" applyFill="1" applyBorder="1" applyAlignment="1" applyProtection="1">
      <alignment horizontal="left" vertical="center" wrapText="1"/>
    </xf>
    <xf numFmtId="0" fontId="4" fillId="11" borderId="23" xfId="0" applyFont="1" applyFill="1" applyBorder="1" applyAlignment="1">
      <alignment horizontal="justify" vertical="center"/>
    </xf>
    <xf numFmtId="0" fontId="4" fillId="11" borderId="23" xfId="0" applyFont="1" applyFill="1" applyBorder="1" applyAlignment="1">
      <alignment horizontal="justify" vertical="center" wrapText="1"/>
    </xf>
    <xf numFmtId="0" fontId="4" fillId="11" borderId="23" xfId="0" applyFont="1" applyFill="1" applyBorder="1" applyAlignment="1">
      <alignment horizontal="center" vertical="center"/>
    </xf>
    <xf numFmtId="0" fontId="4" fillId="11" borderId="23" xfId="0" applyFont="1" applyFill="1" applyBorder="1" applyAlignment="1">
      <alignment horizontal="center" vertical="center" wrapText="1"/>
    </xf>
    <xf numFmtId="0" fontId="28" fillId="11" borderId="23" xfId="3" applyFont="1" applyFill="1" applyBorder="1" applyAlignment="1" applyProtection="1">
      <alignment horizontal="justify" vertical="center" wrapText="1"/>
    </xf>
    <xf numFmtId="0" fontId="4" fillId="11" borderId="14" xfId="0" applyFont="1" applyFill="1" applyBorder="1" applyAlignment="1">
      <alignment horizontal="left" vertical="center" wrapText="1"/>
    </xf>
    <xf numFmtId="0" fontId="4" fillId="11" borderId="14" xfId="0" applyFont="1" applyFill="1" applyBorder="1" applyAlignment="1">
      <alignment horizontal="justify" vertical="center"/>
    </xf>
    <xf numFmtId="0" fontId="4" fillId="11" borderId="14" xfId="0" applyFont="1" applyFill="1" applyBorder="1" applyAlignment="1">
      <alignment horizontal="justify" vertical="center" wrapText="1"/>
    </xf>
    <xf numFmtId="0" fontId="4" fillId="11" borderId="14" xfId="0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 wrapText="1"/>
    </xf>
    <xf numFmtId="0" fontId="28" fillId="11" borderId="14" xfId="3" applyFont="1" applyFill="1" applyBorder="1" applyAlignment="1" applyProtection="1">
      <alignment horizontal="justify" vertical="center" wrapText="1"/>
    </xf>
    <xf numFmtId="0" fontId="4" fillId="11" borderId="13" xfId="0" applyFont="1" applyFill="1" applyBorder="1" applyAlignment="1">
      <alignment horizontal="justify" vertical="center"/>
    </xf>
    <xf numFmtId="0" fontId="4" fillId="11" borderId="13" xfId="0" applyFont="1" applyFill="1" applyBorder="1" applyAlignment="1">
      <alignment horizontal="justify" vertical="center" wrapText="1"/>
    </xf>
    <xf numFmtId="0" fontId="4" fillId="11" borderId="13" xfId="0" applyFont="1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 wrapText="1"/>
    </xf>
    <xf numFmtId="0" fontId="28" fillId="11" borderId="13" xfId="3" applyFont="1" applyFill="1" applyBorder="1" applyAlignment="1" applyProtection="1">
      <alignment horizontal="justify" vertical="center" wrapText="1"/>
    </xf>
    <xf numFmtId="0" fontId="4" fillId="11" borderId="13" xfId="0" applyFont="1" applyFill="1" applyBorder="1" applyAlignment="1">
      <alignment horizontal="left" vertical="center" wrapText="1"/>
    </xf>
    <xf numFmtId="2" fontId="4" fillId="11" borderId="84" xfId="5" applyNumberFormat="1" applyFont="1" applyFill="1" applyBorder="1" applyAlignment="1">
      <alignment horizontal="center" vertical="center" wrapText="1"/>
      <protection locked="0"/>
    </xf>
    <xf numFmtId="1" fontId="4" fillId="11" borderId="39" xfId="0" applyNumberFormat="1" applyFont="1" applyFill="1" applyBorder="1" applyAlignment="1">
      <alignment horizontal="center" vertical="center"/>
    </xf>
    <xf numFmtId="1" fontId="4" fillId="11" borderId="23" xfId="0" applyNumberFormat="1" applyFont="1" applyFill="1" applyBorder="1" applyAlignment="1">
      <alignment horizontal="center" vertical="center"/>
    </xf>
    <xf numFmtId="1" fontId="4" fillId="11" borderId="23" xfId="0" applyNumberFormat="1" applyFont="1" applyFill="1" applyBorder="1" applyAlignment="1" applyProtection="1">
      <alignment horizontal="center" vertical="center"/>
      <protection locked="0"/>
    </xf>
    <xf numFmtId="1" fontId="4" fillId="11" borderId="23" xfId="0" applyNumberFormat="1" applyFont="1" applyFill="1" applyBorder="1" applyAlignment="1" applyProtection="1">
      <alignment horizontal="center" vertical="center" wrapText="1"/>
      <protection locked="0"/>
    </xf>
    <xf numFmtId="0" fontId="28" fillId="11" borderId="23" xfId="3" applyFont="1" applyFill="1" applyBorder="1" applyAlignment="1" applyProtection="1">
      <alignment horizontal="center" vertical="center" wrapText="1"/>
    </xf>
    <xf numFmtId="1" fontId="4" fillId="11" borderId="20" xfId="0" applyNumberFormat="1" applyFont="1" applyFill="1" applyBorder="1" applyAlignment="1">
      <alignment horizontal="center" vertical="center"/>
    </xf>
    <xf numFmtId="1" fontId="4" fillId="11" borderId="14" xfId="0" applyNumberFormat="1" applyFont="1" applyFill="1" applyBorder="1" applyAlignment="1" applyProtection="1">
      <alignment horizontal="center" vertical="center"/>
      <protection locked="0"/>
    </xf>
    <xf numFmtId="1" fontId="4" fillId="11" borderId="14" xfId="0" applyNumberFormat="1" applyFont="1" applyFill="1" applyBorder="1" applyAlignment="1" applyProtection="1">
      <alignment horizontal="center" vertical="center" wrapText="1"/>
      <protection locked="0"/>
    </xf>
    <xf numFmtId="0" fontId="28" fillId="11" borderId="14" xfId="3" applyFont="1" applyFill="1" applyBorder="1" applyAlignment="1" applyProtection="1">
      <alignment horizontal="center" vertical="center" wrapText="1"/>
    </xf>
    <xf numFmtId="2" fontId="4" fillId="11" borderId="73" xfId="5" applyNumberFormat="1" applyFont="1" applyFill="1" applyBorder="1" applyAlignment="1">
      <alignment horizontal="center" vertical="center" wrapText="1"/>
      <protection locked="0"/>
    </xf>
    <xf numFmtId="1" fontId="4" fillId="11" borderId="41" xfId="0" applyNumberFormat="1" applyFont="1" applyFill="1" applyBorder="1" applyAlignment="1">
      <alignment horizontal="center" vertical="center"/>
    </xf>
    <xf numFmtId="1" fontId="4" fillId="11" borderId="13" xfId="0" applyNumberFormat="1" applyFont="1" applyFill="1" applyBorder="1" applyAlignment="1">
      <alignment horizontal="center" vertical="center"/>
    </xf>
    <xf numFmtId="1" fontId="4" fillId="11" borderId="13" xfId="0" applyNumberFormat="1" applyFont="1" applyFill="1" applyBorder="1" applyAlignment="1" applyProtection="1">
      <alignment horizontal="center" vertical="center"/>
      <protection locked="0"/>
    </xf>
    <xf numFmtId="1" fontId="4" fillId="11" borderId="13" xfId="0" applyNumberFormat="1" applyFont="1" applyFill="1" applyBorder="1" applyAlignment="1" applyProtection="1">
      <alignment horizontal="center" vertical="center" wrapText="1"/>
      <protection locked="0"/>
    </xf>
    <xf numFmtId="0" fontId="16" fillId="11" borderId="12" xfId="3" applyFont="1" applyFill="1" applyBorder="1" applyAlignment="1" applyProtection="1">
      <alignment horizontal="center" vertical="center" wrapText="1"/>
    </xf>
    <xf numFmtId="2" fontId="4" fillId="11" borderId="14" xfId="5" applyNumberFormat="1" applyFont="1" applyFill="1" applyBorder="1" applyAlignment="1">
      <alignment horizontal="center" vertical="center" wrapText="1"/>
      <protection locked="0"/>
    </xf>
    <xf numFmtId="0" fontId="16" fillId="11" borderId="14" xfId="3" applyFont="1" applyFill="1" applyBorder="1" applyAlignment="1" applyProtection="1">
      <alignment horizontal="center" vertical="center" wrapText="1"/>
    </xf>
    <xf numFmtId="2" fontId="4" fillId="11" borderId="13" xfId="5" applyNumberFormat="1" applyFont="1" applyFill="1" applyBorder="1" applyAlignment="1">
      <alignment horizontal="center" vertical="center" wrapText="1"/>
      <protection locked="0"/>
    </xf>
    <xf numFmtId="0" fontId="4" fillId="11" borderId="67" xfId="0" applyFont="1" applyFill="1" applyBorder="1" applyAlignment="1">
      <alignment horizontal="left" vertical="center" wrapText="1"/>
    </xf>
    <xf numFmtId="0" fontId="4" fillId="11" borderId="74" xfId="0" applyFont="1" applyFill="1" applyBorder="1" applyAlignment="1">
      <alignment horizontal="left" vertical="center" wrapText="1"/>
    </xf>
    <xf numFmtId="0" fontId="16" fillId="7" borderId="13" xfId="3" applyFont="1" applyFill="1" applyBorder="1" applyAlignment="1" applyProtection="1">
      <alignment horizontal="center" vertical="center" wrapText="1"/>
    </xf>
    <xf numFmtId="0" fontId="28" fillId="11" borderId="14" xfId="3" applyFont="1" applyFill="1" applyBorder="1" applyAlignment="1" applyProtection="1">
      <alignment horizontal="left" vertical="center" wrapText="1"/>
    </xf>
    <xf numFmtId="0" fontId="28" fillId="11" borderId="13" xfId="3" applyFont="1" applyFill="1" applyBorder="1" applyAlignment="1">
      <alignment vertical="center" wrapText="1"/>
      <protection locked="0"/>
    </xf>
    <xf numFmtId="0" fontId="4" fillId="10" borderId="23" xfId="5" applyFont="1" applyFill="1" applyBorder="1" applyAlignment="1">
      <alignment horizontal="left" vertical="center" wrapText="1"/>
      <protection locked="0"/>
    </xf>
    <xf numFmtId="0" fontId="4" fillId="10" borderId="14" xfId="5" applyFont="1" applyFill="1" applyBorder="1" applyAlignment="1">
      <alignment horizontal="left" vertical="center" wrapText="1"/>
      <protection locked="0"/>
    </xf>
    <xf numFmtId="0" fontId="4" fillId="10" borderId="13" xfId="5" applyFont="1" applyFill="1" applyBorder="1" applyAlignment="1">
      <alignment horizontal="left" vertical="center" wrapText="1"/>
      <protection locked="0"/>
    </xf>
    <xf numFmtId="0" fontId="4" fillId="10" borderId="13" xfId="0" applyFont="1" applyFill="1" applyBorder="1" applyAlignment="1">
      <alignment horizontal="left" vertical="center" wrapText="1"/>
    </xf>
    <xf numFmtId="0" fontId="4" fillId="7" borderId="13" xfId="0" applyFont="1" applyFill="1" applyBorder="1" applyAlignment="1">
      <alignment horizontal="justify" vertical="center" wrapText="1"/>
    </xf>
    <xf numFmtId="0" fontId="4" fillId="7" borderId="14" xfId="3" applyFont="1" applyFill="1" applyBorder="1" applyAlignment="1" applyProtection="1">
      <alignment horizontal="center" vertical="center" wrapText="1"/>
    </xf>
    <xf numFmtId="1" fontId="3" fillId="11" borderId="14" xfId="0" applyNumberFormat="1" applyFont="1" applyFill="1" applyBorder="1" applyAlignment="1">
      <alignment horizontal="center" vertical="center" wrapText="1"/>
    </xf>
    <xf numFmtId="0" fontId="4" fillId="11" borderId="21" xfId="0" applyFont="1" applyFill="1" applyBorder="1" applyAlignment="1">
      <alignment horizontal="left" vertical="center" wrapText="1"/>
    </xf>
    <xf numFmtId="0" fontId="29" fillId="11" borderId="14" xfId="3" applyFont="1" applyFill="1" applyBorder="1" applyAlignment="1" applyProtection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31" fillId="0" borderId="14" xfId="0" applyFont="1" applyBorder="1" applyAlignment="1">
      <alignment horizontal="center" vertical="center"/>
    </xf>
    <xf numFmtId="9" fontId="30" fillId="0" borderId="0" xfId="1" applyFont="1" applyFill="1" applyAlignment="1">
      <alignment vertical="center"/>
    </xf>
    <xf numFmtId="1" fontId="5" fillId="8" borderId="58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1" fontId="5" fillId="0" borderId="23" xfId="0" applyNumberFormat="1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>
      <alignment horizontal="center" vertical="center"/>
    </xf>
    <xf numFmtId="1" fontId="5" fillId="0" borderId="14" xfId="0" applyNumberFormat="1" applyFont="1" applyFill="1" applyBorder="1" applyAlignment="1" applyProtection="1">
      <alignment horizontal="center" vertical="center"/>
      <protection locked="0"/>
    </xf>
    <xf numFmtId="1" fontId="5" fillId="0" borderId="15" xfId="0" applyNumberFormat="1" applyFont="1" applyFill="1" applyBorder="1" applyAlignment="1" applyProtection="1">
      <alignment horizontal="center" vertical="center"/>
      <protection locked="0"/>
    </xf>
    <xf numFmtId="1" fontId="5" fillId="0" borderId="14" xfId="0" applyNumberFormat="1" applyFont="1" applyFill="1" applyBorder="1" applyAlignment="1">
      <alignment horizontal="center" vertical="center"/>
    </xf>
    <xf numFmtId="1" fontId="5" fillId="0" borderId="15" xfId="0" applyNumberFormat="1" applyFont="1" applyFill="1" applyBorder="1" applyAlignment="1">
      <alignment horizontal="center" vertical="center"/>
    </xf>
    <xf numFmtId="1" fontId="5" fillId="0" borderId="54" xfId="0" applyNumberFormat="1" applyFont="1" applyFill="1" applyBorder="1" applyAlignment="1" applyProtection="1">
      <alignment horizontal="center" vertical="center"/>
      <protection locked="0"/>
    </xf>
    <xf numFmtId="1" fontId="5" fillId="0" borderId="56" xfId="0" applyNumberFormat="1" applyFont="1" applyFill="1" applyBorder="1" applyAlignment="1" applyProtection="1">
      <alignment horizontal="center" vertical="center"/>
      <protection locked="0"/>
    </xf>
    <xf numFmtId="165" fontId="5" fillId="8" borderId="9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85" xfId="0" applyFont="1" applyFill="1" applyBorder="1" applyAlignment="1" applyProtection="1">
      <alignment horizontal="center" vertical="center" wrapText="1"/>
      <protection locked="0"/>
    </xf>
    <xf numFmtId="2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>
      <alignment horizontal="left" vertical="center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1" fontId="5" fillId="0" borderId="38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vertical="center" wrapText="1"/>
      <protection locked="0"/>
    </xf>
    <xf numFmtId="1" fontId="5" fillId="0" borderId="19" xfId="0" applyNumberFormat="1" applyFont="1" applyFill="1" applyBorder="1" applyAlignment="1" applyProtection="1">
      <alignment horizontal="center" vertical="center"/>
      <protection locked="0"/>
    </xf>
    <xf numFmtId="2" fontId="5" fillId="0" borderId="49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59" xfId="0" applyNumberFormat="1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  <protection locked="0"/>
    </xf>
    <xf numFmtId="1" fontId="6" fillId="0" borderId="23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1" fontId="5" fillId="0" borderId="19" xfId="0" applyNumberFormat="1" applyFont="1" applyFill="1" applyBorder="1" applyAlignment="1">
      <alignment horizontal="center" vertical="center"/>
    </xf>
    <xf numFmtId="166" fontId="5" fillId="0" borderId="49" xfId="0" applyNumberFormat="1" applyFont="1" applyFill="1" applyBorder="1" applyAlignment="1" applyProtection="1">
      <alignment horizontal="center" vertical="center"/>
      <protection locked="0"/>
    </xf>
    <xf numFmtId="1" fontId="6" fillId="0" borderId="14" xfId="0" applyNumberFormat="1" applyFont="1" applyFill="1" applyBorder="1" applyAlignment="1">
      <alignment horizontal="center" vertical="center"/>
    </xf>
    <xf numFmtId="166" fontId="5" fillId="0" borderId="53" xfId="0" applyNumberFormat="1" applyFont="1" applyFill="1" applyBorder="1" applyAlignment="1" applyProtection="1">
      <alignment horizontal="center" vertical="center"/>
      <protection locked="0"/>
    </xf>
    <xf numFmtId="0" fontId="5" fillId="0" borderId="54" xfId="0" applyFont="1" applyFill="1" applyBorder="1" applyAlignment="1" applyProtection="1">
      <alignment vertical="center" wrapText="1"/>
      <protection locked="0"/>
    </xf>
    <xf numFmtId="0" fontId="5" fillId="0" borderId="54" xfId="0" applyFont="1" applyFill="1" applyBorder="1" applyAlignment="1" applyProtection="1">
      <alignment horizontal="center" vertical="center"/>
      <protection locked="0"/>
    </xf>
    <xf numFmtId="0" fontId="5" fillId="0" borderId="54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5" fillId="0" borderId="58" xfId="0" applyFont="1" applyFill="1" applyBorder="1" applyAlignment="1" applyProtection="1">
      <alignment horizontal="center" vertical="center"/>
      <protection locked="0"/>
    </xf>
    <xf numFmtId="1" fontId="6" fillId="0" borderId="54" xfId="0" applyNumberFormat="1" applyFont="1" applyFill="1" applyBorder="1" applyAlignment="1">
      <alignment horizontal="center" vertical="center"/>
    </xf>
    <xf numFmtId="1" fontId="5" fillId="0" borderId="57" xfId="0" applyNumberFormat="1" applyFont="1" applyFill="1" applyBorder="1" applyAlignment="1" applyProtection="1">
      <alignment horizontal="center" vertical="center"/>
      <protection locked="0"/>
    </xf>
    <xf numFmtId="0" fontId="11" fillId="12" borderId="42" xfId="2" applyFont="1" applyFill="1" applyBorder="1" applyAlignment="1">
      <alignment horizontal="centerContinuous"/>
    </xf>
    <xf numFmtId="0" fontId="11" fillId="12" borderId="43" xfId="2" applyFont="1" applyFill="1" applyBorder="1" applyAlignment="1">
      <alignment horizontal="centerContinuous"/>
    </xf>
    <xf numFmtId="0" fontId="11" fillId="12" borderId="47" xfId="2" applyFont="1" applyFill="1" applyBorder="1" applyAlignment="1">
      <alignment horizontal="centerContinuous"/>
    </xf>
    <xf numFmtId="0" fontId="11" fillId="12" borderId="45" xfId="2" applyFont="1" applyFill="1" applyBorder="1" applyAlignment="1">
      <alignment horizontal="centerContinuous"/>
    </xf>
    <xf numFmtId="0" fontId="11" fillId="12" borderId="47" xfId="2" applyFont="1" applyFill="1" applyBorder="1" applyAlignment="1">
      <alignment horizontal="center"/>
    </xf>
    <xf numFmtId="0" fontId="2" fillId="12" borderId="59" xfId="2" applyFont="1" applyFill="1" applyBorder="1" applyAlignment="1">
      <alignment horizontal="center" vertical="center"/>
    </xf>
    <xf numFmtId="0" fontId="2" fillId="12" borderId="23" xfId="2" applyFont="1" applyFill="1" applyBorder="1" applyAlignment="1">
      <alignment horizontal="center" vertical="center"/>
    </xf>
    <xf numFmtId="0" fontId="2" fillId="12" borderId="40" xfId="2" applyFont="1" applyFill="1" applyBorder="1" applyAlignment="1">
      <alignment horizontal="center" vertical="center"/>
    </xf>
    <xf numFmtId="0" fontId="2" fillId="12" borderId="39" xfId="2" applyFont="1" applyFill="1" applyBorder="1" applyAlignment="1">
      <alignment horizontal="center" vertical="center"/>
    </xf>
    <xf numFmtId="0" fontId="2" fillId="12" borderId="17" xfId="2" applyFont="1" applyFill="1" applyBorder="1" applyAlignment="1">
      <alignment horizontal="center" vertical="center"/>
    </xf>
    <xf numFmtId="0" fontId="2" fillId="12" borderId="13" xfId="2" applyFont="1" applyFill="1" applyBorder="1" applyAlignment="1">
      <alignment horizontal="center" vertical="center"/>
    </xf>
    <xf numFmtId="0" fontId="2" fillId="12" borderId="83" xfId="2" applyFont="1" applyFill="1" applyBorder="1" applyAlignment="1">
      <alignment horizontal="center" vertical="center"/>
    </xf>
    <xf numFmtId="0" fontId="2" fillId="12" borderId="41" xfId="2" applyFont="1" applyFill="1" applyBorder="1" applyAlignment="1">
      <alignment horizontal="center" vertical="center"/>
    </xf>
    <xf numFmtId="0" fontId="5" fillId="0" borderId="24" xfId="0" applyFont="1" applyFill="1" applyBorder="1" applyAlignment="1" applyProtection="1">
      <alignment horizontal="left" vertical="center" wrapText="1"/>
      <protection locked="0"/>
    </xf>
    <xf numFmtId="164" fontId="6" fillId="13" borderId="42" xfId="0" applyNumberFormat="1" applyFont="1" applyFill="1" applyBorder="1" applyAlignment="1">
      <alignment horizontal="center" vertical="center"/>
    </xf>
    <xf numFmtId="0" fontId="6" fillId="13" borderId="43" xfId="0" applyFont="1" applyFill="1" applyBorder="1" applyAlignment="1" applyProtection="1">
      <alignment horizontal="right" vertical="center" wrapText="1"/>
      <protection locked="0"/>
    </xf>
    <xf numFmtId="0" fontId="6" fillId="13" borderId="43" xfId="0" applyFont="1" applyFill="1" applyBorder="1" applyAlignment="1">
      <alignment horizontal="center" vertical="center"/>
    </xf>
    <xf numFmtId="1" fontId="6" fillId="13" borderId="44" xfId="0" applyNumberFormat="1" applyFont="1" applyFill="1" applyBorder="1" applyAlignment="1">
      <alignment horizontal="center" vertical="center"/>
    </xf>
    <xf numFmtId="1" fontId="6" fillId="13" borderId="45" xfId="0" applyNumberFormat="1" applyFont="1" applyFill="1" applyBorder="1" applyAlignment="1">
      <alignment horizontal="center" vertical="center"/>
    </xf>
    <xf numFmtId="1" fontId="6" fillId="13" borderId="43" xfId="0" applyNumberFormat="1" applyFont="1" applyFill="1" applyBorder="1" applyAlignment="1">
      <alignment horizontal="center" vertical="center"/>
    </xf>
    <xf numFmtId="1" fontId="6" fillId="13" borderId="46" xfId="0" applyNumberFormat="1" applyFont="1" applyFill="1" applyBorder="1" applyAlignment="1">
      <alignment horizontal="center" vertical="center"/>
    </xf>
    <xf numFmtId="1" fontId="6" fillId="13" borderId="47" xfId="0" applyNumberFormat="1" applyFont="1" applyFill="1" applyBorder="1" applyAlignment="1">
      <alignment horizontal="center" vertical="center"/>
    </xf>
    <xf numFmtId="166" fontId="3" fillId="13" borderId="59" xfId="0" applyNumberFormat="1" applyFont="1" applyFill="1" applyBorder="1" applyAlignment="1">
      <alignment vertical="center"/>
    </xf>
    <xf numFmtId="0" fontId="3" fillId="13" borderId="23" xfId="0" applyFont="1" applyFill="1" applyBorder="1" applyAlignment="1">
      <alignment horizontal="center" vertical="center"/>
    </xf>
    <xf numFmtId="1" fontId="3" fillId="13" borderId="38" xfId="0" applyNumberFormat="1" applyFont="1" applyFill="1" applyBorder="1" applyAlignment="1">
      <alignment horizontal="center" vertical="center"/>
    </xf>
    <xf numFmtId="1" fontId="3" fillId="13" borderId="39" xfId="0" applyNumberFormat="1" applyFont="1" applyFill="1" applyBorder="1" applyAlignment="1">
      <alignment horizontal="center" vertical="center"/>
    </xf>
    <xf numFmtId="1" fontId="3" fillId="13" borderId="23" xfId="0" applyNumberFormat="1" applyFont="1" applyFill="1" applyBorder="1" applyAlignment="1">
      <alignment horizontal="center" vertical="center"/>
    </xf>
    <xf numFmtId="1" fontId="3" fillId="13" borderId="24" xfId="0" applyNumberFormat="1" applyFont="1" applyFill="1" applyBorder="1" applyAlignment="1">
      <alignment horizontal="center" vertical="center"/>
    </xf>
    <xf numFmtId="1" fontId="3" fillId="13" borderId="40" xfId="0" applyNumberFormat="1" applyFont="1" applyFill="1" applyBorder="1" applyAlignment="1">
      <alignment horizontal="center" vertical="center"/>
    </xf>
    <xf numFmtId="0" fontId="3" fillId="14" borderId="43" xfId="0" applyFont="1" applyFill="1" applyBorder="1" applyAlignment="1">
      <alignment horizontal="center" vertical="center"/>
    </xf>
    <xf numFmtId="0" fontId="3" fillId="14" borderId="44" xfId="0" applyFont="1" applyFill="1" applyBorder="1" applyAlignment="1">
      <alignment horizontal="center" vertical="center"/>
    </xf>
    <xf numFmtId="9" fontId="3" fillId="14" borderId="45" xfId="1" applyFont="1" applyFill="1" applyBorder="1" applyAlignment="1">
      <alignment horizontal="center" vertical="center"/>
    </xf>
    <xf numFmtId="0" fontId="3" fillId="14" borderId="46" xfId="0" applyFont="1" applyFill="1" applyBorder="1" applyAlignment="1">
      <alignment horizontal="center" vertical="center"/>
    </xf>
    <xf numFmtId="0" fontId="3" fillId="14" borderId="47" xfId="0" applyFont="1" applyFill="1" applyBorder="1" applyAlignment="1">
      <alignment horizontal="center" vertical="center"/>
    </xf>
    <xf numFmtId="0" fontId="3" fillId="14" borderId="35" xfId="0" applyFont="1" applyFill="1" applyBorder="1" applyAlignment="1">
      <alignment vertical="center"/>
    </xf>
    <xf numFmtId="0" fontId="6" fillId="14" borderId="43" xfId="0" applyFont="1" applyFill="1" applyBorder="1" applyAlignment="1" applyProtection="1">
      <alignment horizontal="right" vertical="center" wrapText="1"/>
      <protection locked="0"/>
    </xf>
    <xf numFmtId="0" fontId="3" fillId="14" borderId="42" xfId="0" applyFont="1" applyFill="1" applyBorder="1" applyAlignment="1">
      <alignment horizontal="center" vertical="center"/>
    </xf>
    <xf numFmtId="0" fontId="3" fillId="14" borderId="37" xfId="0" applyFont="1" applyFill="1" applyBorder="1" applyAlignment="1">
      <alignment horizontal="center" vertical="center"/>
    </xf>
    <xf numFmtId="0" fontId="19" fillId="14" borderId="35" xfId="0" applyFont="1" applyFill="1" applyBorder="1" applyAlignment="1">
      <alignment vertical="center"/>
    </xf>
    <xf numFmtId="0" fontId="19" fillId="14" borderId="43" xfId="0" applyFont="1" applyFill="1" applyBorder="1" applyAlignment="1">
      <alignment horizontal="center" vertical="center"/>
    </xf>
    <xf numFmtId="0" fontId="19" fillId="14" borderId="44" xfId="0" applyFont="1" applyFill="1" applyBorder="1" applyAlignment="1">
      <alignment horizontal="center" vertical="center"/>
    </xf>
    <xf numFmtId="0" fontId="19" fillId="14" borderId="42" xfId="0" applyFont="1" applyFill="1" applyBorder="1" applyAlignment="1">
      <alignment horizontal="center" vertical="center"/>
    </xf>
    <xf numFmtId="0" fontId="19" fillId="14" borderId="45" xfId="0" applyFont="1" applyFill="1" applyBorder="1" applyAlignment="1">
      <alignment horizontal="center" vertical="center"/>
    </xf>
    <xf numFmtId="0" fontId="19" fillId="14" borderId="37" xfId="0" applyFont="1" applyFill="1" applyBorder="1" applyAlignment="1">
      <alignment horizontal="center" vertical="center"/>
    </xf>
    <xf numFmtId="1" fontId="19" fillId="14" borderId="43" xfId="0" applyNumberFormat="1" applyFont="1" applyFill="1" applyBorder="1" applyAlignment="1">
      <alignment horizontal="center" vertical="center"/>
    </xf>
    <xf numFmtId="165" fontId="5" fillId="8" borderId="1" xfId="0" applyNumberFormat="1" applyFont="1" applyFill="1" applyBorder="1" applyAlignment="1">
      <alignment horizontal="center" vertical="center"/>
    </xf>
    <xf numFmtId="165" fontId="5" fillId="8" borderId="17" xfId="0" applyNumberFormat="1" applyFont="1" applyFill="1" applyBorder="1" applyAlignment="1">
      <alignment horizontal="center" vertical="center"/>
    </xf>
    <xf numFmtId="1" fontId="5" fillId="8" borderId="17" xfId="0" applyNumberFormat="1" applyFont="1" applyFill="1" applyBorder="1" applyAlignment="1">
      <alignment horizontal="center" vertical="center"/>
    </xf>
    <xf numFmtId="1" fontId="5" fillId="8" borderId="49" xfId="0" applyNumberFormat="1" applyFont="1" applyFill="1" applyBorder="1" applyAlignment="1">
      <alignment horizontal="center" vertical="center"/>
    </xf>
    <xf numFmtId="165" fontId="5" fillId="8" borderId="53" xfId="0" applyNumberFormat="1" applyFont="1" applyFill="1" applyBorder="1" applyAlignment="1">
      <alignment horizontal="center" vertical="center"/>
    </xf>
    <xf numFmtId="0" fontId="2" fillId="12" borderId="35" xfId="2" applyFont="1" applyFill="1" applyBorder="1" applyAlignment="1">
      <alignment horizontal="center" vertical="center"/>
    </xf>
    <xf numFmtId="0" fontId="0" fillId="12" borderId="36" xfId="0" applyFill="1" applyBorder="1" applyAlignment="1">
      <alignment vertical="center"/>
    </xf>
    <xf numFmtId="0" fontId="0" fillId="12" borderId="37" xfId="0" applyFill="1" applyBorder="1" applyAlignment="1">
      <alignment vertical="center"/>
    </xf>
    <xf numFmtId="0" fontId="2" fillId="12" borderId="1" xfId="2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0" fillId="12" borderId="2" xfId="0" applyFill="1" applyBorder="1" applyAlignment="1">
      <alignment vertical="center"/>
    </xf>
    <xf numFmtId="0" fontId="0" fillId="12" borderId="34" xfId="0" applyFill="1" applyBorder="1" applyAlignment="1">
      <alignment vertical="center"/>
    </xf>
    <xf numFmtId="0" fontId="2" fillId="12" borderId="48" xfId="2" applyFont="1" applyFill="1" applyBorder="1" applyAlignment="1">
      <alignment horizontal="center" vertical="center"/>
    </xf>
    <xf numFmtId="0" fontId="0" fillId="12" borderId="87" xfId="0" applyFill="1" applyBorder="1" applyAlignment="1">
      <alignment vertical="center"/>
    </xf>
    <xf numFmtId="0" fontId="2" fillId="12" borderId="42" xfId="2" applyFont="1" applyFill="1" applyBorder="1" applyAlignment="1">
      <alignment horizontal="center" vertical="center"/>
    </xf>
    <xf numFmtId="0" fontId="0" fillId="12" borderId="43" xfId="0" applyFill="1" applyBorder="1" applyAlignment="1">
      <alignment horizontal="center" vertical="center"/>
    </xf>
    <xf numFmtId="0" fontId="0" fillId="12" borderId="47" xfId="0" applyFill="1" applyBorder="1" applyAlignment="1">
      <alignment horizontal="center" vertical="center"/>
    </xf>
    <xf numFmtId="0" fontId="17" fillId="0" borderId="54" xfId="2" applyFont="1" applyBorder="1" applyAlignment="1">
      <alignment horizontal="center"/>
    </xf>
    <xf numFmtId="0" fontId="13" fillId="5" borderId="15" xfId="2" applyFont="1" applyFill="1" applyBorder="1" applyAlignment="1">
      <alignment horizontal="center" vertical="center"/>
    </xf>
    <xf numFmtId="0" fontId="13" fillId="5" borderId="67" xfId="2" applyFont="1" applyFill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41" xfId="2" applyFont="1" applyBorder="1" applyAlignment="1">
      <alignment horizontal="center" vertical="center"/>
    </xf>
    <xf numFmtId="0" fontId="13" fillId="0" borderId="73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60" xfId="2" applyFont="1" applyBorder="1" applyAlignment="1">
      <alignment horizontal="center" vertical="center"/>
    </xf>
    <xf numFmtId="0" fontId="13" fillId="0" borderId="75" xfId="2" applyFont="1" applyBorder="1" applyAlignment="1">
      <alignment horizontal="center" vertical="center"/>
    </xf>
    <xf numFmtId="0" fontId="13" fillId="0" borderId="76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 wrapText="1"/>
    </xf>
    <xf numFmtId="0" fontId="13" fillId="0" borderId="68" xfId="2" applyFont="1" applyBorder="1" applyAlignment="1">
      <alignment horizontal="center" vertical="center" wrapText="1"/>
    </xf>
    <xf numFmtId="0" fontId="13" fillId="0" borderId="41" xfId="2" applyFont="1" applyBorder="1" applyAlignment="1">
      <alignment horizontal="center" vertical="center" wrapText="1"/>
    </xf>
    <xf numFmtId="0" fontId="13" fillId="0" borderId="25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60" xfId="2" applyFont="1" applyBorder="1" applyAlignment="1">
      <alignment horizontal="center" vertical="center" wrapText="1"/>
    </xf>
    <xf numFmtId="0" fontId="13" fillId="0" borderId="78" xfId="2" applyFont="1" applyBorder="1" applyAlignment="1">
      <alignment horizontal="center" vertical="center" wrapText="1"/>
    </xf>
    <xf numFmtId="0" fontId="13" fillId="0" borderId="76" xfId="2" applyFont="1" applyBorder="1" applyAlignment="1">
      <alignment horizontal="center" vertical="center" wrapText="1"/>
    </xf>
    <xf numFmtId="0" fontId="13" fillId="0" borderId="77" xfId="2" applyFont="1" applyBorder="1" applyAlignment="1">
      <alignment horizontal="center" vertical="center" wrapText="1"/>
    </xf>
    <xf numFmtId="0" fontId="13" fillId="0" borderId="69" xfId="2" applyFont="1" applyBorder="1" applyAlignment="1">
      <alignment horizontal="center" vertical="center" wrapText="1"/>
    </xf>
    <xf numFmtId="0" fontId="13" fillId="0" borderId="74" xfId="2" applyFont="1" applyBorder="1" applyAlignment="1">
      <alignment horizontal="center" vertical="center" wrapText="1"/>
    </xf>
    <xf numFmtId="0" fontId="13" fillId="0" borderId="79" xfId="2" applyFont="1" applyBorder="1" applyAlignment="1">
      <alignment horizontal="center" vertical="center" wrapText="1"/>
    </xf>
    <xf numFmtId="0" fontId="13" fillId="0" borderId="14" xfId="2" applyFont="1" applyBorder="1" applyAlignment="1">
      <alignment horizontal="center"/>
    </xf>
    <xf numFmtId="0" fontId="17" fillId="0" borderId="55" xfId="2" applyFont="1" applyBorder="1" applyAlignment="1">
      <alignment horizontal="center"/>
    </xf>
    <xf numFmtId="0" fontId="17" fillId="5" borderId="14" xfId="2" applyFont="1" applyFill="1" applyBorder="1" applyAlignment="1">
      <alignment horizontal="center"/>
    </xf>
    <xf numFmtId="0" fontId="17" fillId="5" borderId="21" xfId="2" applyFont="1" applyFill="1" applyBorder="1" applyAlignment="1">
      <alignment horizontal="center"/>
    </xf>
    <xf numFmtId="0" fontId="2" fillId="5" borderId="70" xfId="2" applyFont="1" applyFill="1" applyBorder="1" applyAlignment="1">
      <alignment horizontal="left"/>
    </xf>
    <xf numFmtId="0" fontId="2" fillId="5" borderId="71" xfId="2" applyFont="1" applyFill="1" applyBorder="1" applyAlignment="1">
      <alignment horizontal="left"/>
    </xf>
    <xf numFmtId="0" fontId="2" fillId="5" borderId="58" xfId="2" applyFont="1" applyFill="1" applyBorder="1" applyAlignment="1">
      <alignment horizontal="left"/>
    </xf>
    <xf numFmtId="0" fontId="13" fillId="5" borderId="56" xfId="2" applyFont="1" applyFill="1" applyBorder="1" applyAlignment="1" applyProtection="1">
      <alignment horizontal="center" vertical="center" wrapText="1"/>
      <protection locked="0"/>
    </xf>
    <xf numFmtId="0" fontId="13" fillId="5" borderId="58" xfId="2" applyFont="1" applyFill="1" applyBorder="1" applyAlignment="1" applyProtection="1">
      <alignment horizontal="center" vertical="center" wrapText="1"/>
      <protection locked="0"/>
    </xf>
    <xf numFmtId="0" fontId="13" fillId="5" borderId="56" xfId="2" applyFont="1" applyFill="1" applyBorder="1" applyAlignment="1">
      <alignment horizontal="center" vertical="center"/>
    </xf>
    <xf numFmtId="0" fontId="13" fillId="5" borderId="72" xfId="2" applyFont="1" applyFill="1" applyBorder="1" applyAlignment="1">
      <alignment horizontal="center" vertical="center"/>
    </xf>
    <xf numFmtId="0" fontId="13" fillId="5" borderId="14" xfId="2" applyFont="1" applyFill="1" applyBorder="1" applyAlignment="1">
      <alignment horizontal="center"/>
    </xf>
    <xf numFmtId="0" fontId="2" fillId="5" borderId="50" xfId="2" applyFont="1" applyFill="1" applyBorder="1" applyAlignment="1">
      <alignment horizontal="left"/>
    </xf>
    <xf numFmtId="0" fontId="2" fillId="5" borderId="18" xfId="2" applyFont="1" applyFill="1" applyBorder="1" applyAlignment="1">
      <alignment horizontal="left"/>
    </xf>
    <xf numFmtId="0" fontId="2" fillId="5" borderId="20" xfId="2" applyFont="1" applyFill="1" applyBorder="1" applyAlignment="1">
      <alignment horizontal="left"/>
    </xf>
    <xf numFmtId="0" fontId="13" fillId="5" borderId="15" xfId="2" applyFont="1" applyFill="1" applyBorder="1" applyAlignment="1" applyProtection="1">
      <alignment horizontal="center" vertical="center" wrapText="1"/>
      <protection locked="0"/>
    </xf>
    <xf numFmtId="0" fontId="13" fillId="5" borderId="20" xfId="2" applyFont="1" applyFill="1" applyBorder="1" applyAlignment="1" applyProtection="1">
      <alignment horizontal="center" vertical="center" wrapText="1"/>
      <protection locked="0"/>
    </xf>
    <xf numFmtId="0" fontId="17" fillId="5" borderId="9" xfId="2" applyFont="1" applyFill="1" applyBorder="1" applyAlignment="1">
      <alignment horizontal="center" vertical="center" textRotation="90" wrapText="1"/>
    </xf>
    <xf numFmtId="0" fontId="17" fillId="5" borderId="9" xfId="2" applyFont="1" applyFill="1" applyBorder="1" applyAlignment="1">
      <alignment horizontal="center" vertical="center" textRotation="90"/>
    </xf>
    <xf numFmtId="0" fontId="17" fillId="5" borderId="3" xfId="2" applyFont="1" applyFill="1" applyBorder="1" applyAlignment="1">
      <alignment horizontal="center" vertical="center" textRotation="90" wrapText="1"/>
    </xf>
    <xf numFmtId="0" fontId="17" fillId="5" borderId="7" xfId="2" applyFont="1" applyFill="1" applyBorder="1" applyAlignment="1">
      <alignment horizontal="center" vertical="center" textRotation="90" wrapText="1"/>
    </xf>
    <xf numFmtId="0" fontId="17" fillId="5" borderId="3" xfId="2" applyFont="1" applyFill="1" applyBorder="1" applyAlignment="1">
      <alignment horizontal="center" vertical="center" textRotation="90"/>
    </xf>
    <xf numFmtId="0" fontId="17" fillId="5" borderId="7" xfId="2" applyFont="1" applyFill="1" applyBorder="1" applyAlignment="1">
      <alignment horizontal="center" vertical="center" textRotation="90"/>
    </xf>
    <xf numFmtId="0" fontId="17" fillId="5" borderId="64" xfId="2" applyFont="1" applyFill="1" applyBorder="1" applyAlignment="1">
      <alignment horizontal="center" vertical="center" wrapText="1"/>
    </xf>
    <xf numFmtId="0" fontId="17" fillId="5" borderId="65" xfId="2" applyFont="1" applyFill="1" applyBorder="1" applyAlignment="1">
      <alignment horizontal="center" vertical="center" wrapText="1"/>
    </xf>
    <xf numFmtId="0" fontId="17" fillId="5" borderId="66" xfId="2" applyFont="1" applyFill="1" applyBorder="1" applyAlignment="1">
      <alignment horizontal="center" vertical="center" wrapText="1"/>
    </xf>
    <xf numFmtId="0" fontId="17" fillId="5" borderId="8" xfId="2" applyFont="1" applyFill="1" applyBorder="1" applyAlignment="1">
      <alignment horizontal="center" vertical="center" wrapText="1"/>
    </xf>
    <xf numFmtId="0" fontId="17" fillId="5" borderId="9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11" fillId="12" borderId="86" xfId="2" applyFont="1" applyFill="1" applyBorder="1" applyAlignment="1">
      <alignment horizontal="center" vertical="center" wrapText="1"/>
    </xf>
    <xf numFmtId="0" fontId="11" fillId="12" borderId="73" xfId="2" applyFont="1" applyFill="1" applyBorder="1" applyAlignment="1">
      <alignment horizontal="center" vertical="center" wrapText="1"/>
    </xf>
    <xf numFmtId="0" fontId="7" fillId="12" borderId="73" xfId="2" applyFill="1" applyBorder="1" applyAlignment="1">
      <alignment horizontal="center" vertical="center" wrapText="1"/>
    </xf>
    <xf numFmtId="0" fontId="7" fillId="12" borderId="75" xfId="2" applyFill="1" applyBorder="1" applyAlignment="1">
      <alignment horizontal="center" vertical="center" wrapText="1"/>
    </xf>
    <xf numFmtId="0" fontId="17" fillId="5" borderId="0" xfId="2" applyFont="1" applyFill="1" applyAlignment="1">
      <alignment horizontal="center" wrapText="1"/>
    </xf>
    <xf numFmtId="0" fontId="18" fillId="5" borderId="0" xfId="2" applyFont="1" applyFill="1" applyAlignment="1">
      <alignment horizontal="center" vertical="center"/>
    </xf>
    <xf numFmtId="0" fontId="18" fillId="5" borderId="0" xfId="2" applyFont="1" applyFill="1" applyAlignment="1">
      <alignment horizontal="center"/>
    </xf>
    <xf numFmtId="0" fontId="17" fillId="5" borderId="10" xfId="2" applyFont="1" applyFill="1" applyBorder="1" applyAlignment="1">
      <alignment horizontal="center" vertical="center" textRotation="90" wrapText="1"/>
    </xf>
    <xf numFmtId="0" fontId="17" fillId="5" borderId="6" xfId="2" applyFont="1" applyFill="1" applyBorder="1" applyAlignment="1">
      <alignment horizontal="center" vertical="center" wrapText="1"/>
    </xf>
    <xf numFmtId="0" fontId="17" fillId="5" borderId="4" xfId="2" applyFont="1" applyFill="1" applyBorder="1" applyAlignment="1">
      <alignment horizontal="center" vertical="center" wrapText="1"/>
    </xf>
    <xf numFmtId="0" fontId="17" fillId="5" borderId="8" xfId="2" applyFont="1" applyFill="1" applyBorder="1" applyAlignment="1">
      <alignment horizontal="center" vertical="center" textRotation="90"/>
    </xf>
    <xf numFmtId="0" fontId="2" fillId="12" borderId="86" xfId="2" applyFont="1" applyFill="1" applyBorder="1" applyAlignment="1">
      <alignment horizontal="center" vertical="center"/>
    </xf>
    <xf numFmtId="0" fontId="0" fillId="12" borderId="61" xfId="0" applyFill="1" applyBorder="1" applyAlignment="1">
      <alignment vertical="center"/>
    </xf>
    <xf numFmtId="0" fontId="2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wrapText="1"/>
    </xf>
    <xf numFmtId="0" fontId="12" fillId="6" borderId="0" xfId="2" applyFont="1" applyFill="1" applyAlignment="1">
      <alignment horizontal="center" vertical="top"/>
    </xf>
    <xf numFmtId="0" fontId="14" fillId="6" borderId="0" xfId="2" applyFont="1" applyFill="1" applyAlignment="1">
      <alignment horizontal="center" vertical="center"/>
    </xf>
    <xf numFmtId="0" fontId="3" fillId="6" borderId="0" xfId="2" applyFont="1" applyFill="1" applyAlignment="1">
      <alignment horizontal="center" vertical="center"/>
    </xf>
    <xf numFmtId="0" fontId="32" fillId="12" borderId="0" xfId="2" applyFont="1" applyFill="1" applyAlignment="1">
      <alignment horizontal="center"/>
    </xf>
    <xf numFmtId="0" fontId="3" fillId="6" borderId="0" xfId="2" applyFont="1" applyFill="1" applyAlignment="1">
      <alignment horizontal="center"/>
    </xf>
    <xf numFmtId="0" fontId="4" fillId="6" borderId="0" xfId="2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49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164" fontId="3" fillId="3" borderId="35" xfId="0" applyNumberFormat="1" applyFont="1" applyFill="1" applyBorder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0" fontId="3" fillId="14" borderId="35" xfId="0" applyFont="1" applyFill="1" applyBorder="1" applyAlignment="1">
      <alignment vertical="center" wrapText="1"/>
    </xf>
    <xf numFmtId="0" fontId="20" fillId="14" borderId="45" xfId="0" applyFont="1" applyFill="1" applyBorder="1" applyAlignment="1">
      <alignment vertical="center" wrapText="1"/>
    </xf>
    <xf numFmtId="166" fontId="3" fillId="2" borderId="1" xfId="0" applyNumberFormat="1" applyFont="1" applyFill="1" applyBorder="1" applyAlignment="1">
      <alignment horizontal="center" vertical="center"/>
    </xf>
    <xf numFmtId="166" fontId="3" fillId="2" borderId="2" xfId="0" applyNumberFormat="1" applyFont="1" applyFill="1" applyBorder="1" applyAlignment="1">
      <alignment horizontal="center" vertical="center"/>
    </xf>
    <xf numFmtId="0" fontId="6" fillId="0" borderId="59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9" fontId="2" fillId="0" borderId="73" xfId="1" applyFont="1" applyFill="1" applyBorder="1" applyAlignment="1">
      <alignment horizontal="center" vertical="center" wrapText="1"/>
    </xf>
    <xf numFmtId="9" fontId="2" fillId="0" borderId="60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2" fillId="0" borderId="22" xfId="0" applyFont="1" applyBorder="1" applyAlignment="1">
      <alignment horizontal="center" vertical="center" textRotation="90"/>
    </xf>
    <xf numFmtId="0" fontId="2" fillId="0" borderId="25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textRotation="90"/>
    </xf>
    <xf numFmtId="0" fontId="2" fillId="0" borderId="26" xfId="0" applyFont="1" applyBorder="1" applyAlignment="1">
      <alignment horizontal="center" vertical="center" textRotation="90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3" fillId="0" borderId="0" xfId="4" applyFont="1" applyAlignment="1">
      <alignment horizontal="center" vertical="center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50" xfId="0" applyFont="1" applyBorder="1" applyAlignment="1">
      <alignment horizontal="center" vertical="center" textRotation="90" wrapText="1"/>
    </xf>
    <xf numFmtId="0" fontId="4" fillId="0" borderId="33" xfId="0" applyFont="1" applyBorder="1" applyAlignment="1">
      <alignment horizontal="center" vertical="center" textRotation="90" wrapText="1"/>
    </xf>
    <xf numFmtId="0" fontId="4" fillId="0" borderId="8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26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86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2" fontId="3" fillId="9" borderId="75" xfId="0" applyNumberFormat="1" applyFont="1" applyFill="1" applyBorder="1" applyAlignment="1" applyProtection="1">
      <alignment horizontal="center" vertical="center" wrapText="1"/>
      <protection locked="0"/>
    </xf>
    <xf numFmtId="2" fontId="4" fillId="9" borderId="76" xfId="0" applyNumberFormat="1" applyFont="1" applyFill="1" applyBorder="1" applyAlignment="1" applyProtection="1">
      <alignment horizontal="center" vertical="center" wrapText="1"/>
      <protection locked="0"/>
    </xf>
    <xf numFmtId="2" fontId="4" fillId="9" borderId="7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textRotation="90" wrapText="1"/>
    </xf>
    <xf numFmtId="0" fontId="4" fillId="6" borderId="13" xfId="0" applyFont="1" applyFill="1" applyBorder="1" applyAlignment="1">
      <alignment horizontal="center" vertical="center" textRotation="90" wrapText="1"/>
    </xf>
    <xf numFmtId="0" fontId="4" fillId="6" borderId="21" xfId="0" applyFont="1" applyFill="1" applyBorder="1" applyAlignment="1">
      <alignment horizontal="center" vertical="center" textRotation="90" wrapText="1"/>
    </xf>
    <xf numFmtId="0" fontId="4" fillId="6" borderId="83" xfId="0" applyFont="1" applyFill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68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2" fontId="3" fillId="9" borderId="35" xfId="0" applyNumberFormat="1" applyFont="1" applyFill="1" applyBorder="1" applyAlignment="1" applyProtection="1">
      <alignment horizontal="center" vertical="center" wrapText="1"/>
      <protection locked="0"/>
    </xf>
    <xf numFmtId="2" fontId="4" fillId="9" borderId="36" xfId="0" applyNumberFormat="1" applyFont="1" applyFill="1" applyBorder="1" applyAlignment="1" applyProtection="1">
      <alignment horizontal="center" vertical="center" wrapText="1"/>
      <protection locked="0"/>
    </xf>
    <xf numFmtId="2" fontId="4" fillId="9" borderId="37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</cellXfs>
  <cellStyles count="6">
    <cellStyle name="Відсотковий" xfId="1" builtinId="5"/>
    <cellStyle name="Гіперпосилання" xfId="3" builtinId="8"/>
    <cellStyle name="Звичайний" xfId="0" builtinId="0"/>
    <cellStyle name="Обычный 2" xfId="2"/>
    <cellStyle name="Обычный 2 2" xfId="4"/>
    <cellStyle name="Обычн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vo.uu.edu.ua/course/view.php?id=10330" TargetMode="External"/><Relationship Id="rId13" Type="http://schemas.openxmlformats.org/officeDocument/2006/relationships/hyperlink" Target="https://ab.uu.edu.ua/edu-discipline/psihologiya_simyi" TargetMode="External"/><Relationship Id="rId18" Type="http://schemas.openxmlformats.org/officeDocument/2006/relationships/hyperlink" Target="https://vo.uu.edu.ua/course/view.php?id=560" TargetMode="External"/><Relationship Id="rId26" Type="http://schemas.openxmlformats.org/officeDocument/2006/relationships/hyperlink" Target="https://vo.uu.edu.ua/course/view.php?id=12643" TargetMode="External"/><Relationship Id="rId39" Type="http://schemas.openxmlformats.org/officeDocument/2006/relationships/hyperlink" Target="https://ab.uu.edu.ua/edu-discipline/psih_osoblivosti_posttravmatichnogo_rozvitku" TargetMode="External"/><Relationship Id="rId3" Type="http://schemas.openxmlformats.org/officeDocument/2006/relationships/hyperlink" Target="https://vo.uu.edu.ua/course/view.php?id=562" TargetMode="External"/><Relationship Id="rId21" Type="http://schemas.openxmlformats.org/officeDocument/2006/relationships/hyperlink" Target="https://ab.uu.edu.ua/edu-discipline/psihosomatika" TargetMode="External"/><Relationship Id="rId34" Type="http://schemas.openxmlformats.org/officeDocument/2006/relationships/hyperlink" Target="https://ab.uu.edu.ua/edu-discipline/psihodinamichna_psihoterapiya" TargetMode="External"/><Relationship Id="rId42" Type="http://schemas.openxmlformats.org/officeDocument/2006/relationships/hyperlink" Target="https://ab.uu.edu.ua/edu-discipline/osnovi_suyitsidologiyi" TargetMode="External"/><Relationship Id="rId47" Type="http://schemas.openxmlformats.org/officeDocument/2006/relationships/hyperlink" Target="https://ab.uu.edu.ua/edu-discipline/psihologiya_destructivnoi_ta_zalezhnoi_povedinki" TargetMode="External"/><Relationship Id="rId7" Type="http://schemas.openxmlformats.org/officeDocument/2006/relationships/hyperlink" Target="https://vo.uu.edu.ua/course/view.php?id=562" TargetMode="External"/><Relationship Id="rId12" Type="http://schemas.openxmlformats.org/officeDocument/2006/relationships/hyperlink" Target="https://ab.uu.edu.ua/edu-discipline/psikhologiya_spilkuvannya_ta_mizhosobistisnoyi_vzaemodiyi" TargetMode="External"/><Relationship Id="rId17" Type="http://schemas.openxmlformats.org/officeDocument/2006/relationships/hyperlink" Target="https://vo.uu.edu.ua/course/view.php?id=15842" TargetMode="External"/><Relationship Id="rId25" Type="http://schemas.openxmlformats.org/officeDocument/2006/relationships/hyperlink" Target="https://vo.uu.edu.ua/course/view.php?id=15840" TargetMode="External"/><Relationship Id="rId33" Type="http://schemas.openxmlformats.org/officeDocument/2006/relationships/hyperlink" Target="https://ab.uu.edu.ua/edu-discipline/pozitivna_psihoterapiya" TargetMode="External"/><Relationship Id="rId38" Type="http://schemas.openxmlformats.org/officeDocument/2006/relationships/hyperlink" Target="https://ab.uu.edu.ua/edu-discipline/klinichna_psikhologiya" TargetMode="External"/><Relationship Id="rId46" Type="http://schemas.openxmlformats.org/officeDocument/2006/relationships/hyperlink" Target="https://ab.uu.edu.ua/edu-discipline/practicum_iz_psiholog_corectsii" TargetMode="External"/><Relationship Id="rId2" Type="http://schemas.openxmlformats.org/officeDocument/2006/relationships/hyperlink" Target="https://ab.uu.edu.ua/edu-discipline/psihol_dopomoga_uchasnikam_boyovih_diy" TargetMode="External"/><Relationship Id="rId16" Type="http://schemas.openxmlformats.org/officeDocument/2006/relationships/hyperlink" Target="https://vo.uu.edu.ua/course/view.php?id=19835" TargetMode="External"/><Relationship Id="rId20" Type="http://schemas.openxmlformats.org/officeDocument/2006/relationships/hyperlink" Target="https://vo.uu.edu.ua/course/view.php?id=15850" TargetMode="External"/><Relationship Id="rId29" Type="http://schemas.openxmlformats.org/officeDocument/2006/relationships/hyperlink" Target="https://ab.uu.edu.ua/edu-discipline/patopsihologiya_dityachogo_viku" TargetMode="External"/><Relationship Id="rId41" Type="http://schemas.openxmlformats.org/officeDocument/2006/relationships/hyperlink" Target="https://ab.uu.edu.ua/edu-discipline/psikhologiya_osobistosti" TargetMode="External"/><Relationship Id="rId1" Type="http://schemas.openxmlformats.org/officeDocument/2006/relationships/hyperlink" Target="https://vo.uu.edu.ua/course/view.php?id=15841" TargetMode="External"/><Relationship Id="rId6" Type="http://schemas.openxmlformats.org/officeDocument/2006/relationships/hyperlink" Target="https://vo.uu.edu.ua/course/view.php?id=15839" TargetMode="External"/><Relationship Id="rId11" Type="http://schemas.openxmlformats.org/officeDocument/2006/relationships/hyperlink" Target="https://ab.uu.edu.ua/edu-discipline/psih_problemi_batkivsko_dityachih_stosunkiv" TargetMode="External"/><Relationship Id="rId24" Type="http://schemas.openxmlformats.org/officeDocument/2006/relationships/hyperlink" Target="https://vo.uu.edu.ua/course/view.php?id=19172" TargetMode="External"/><Relationship Id="rId32" Type="http://schemas.openxmlformats.org/officeDocument/2006/relationships/hyperlink" Target="https://ab.uu.edu.ua/edu-discipline/metodika_vicladannya_u_zvo" TargetMode="External"/><Relationship Id="rId37" Type="http://schemas.openxmlformats.org/officeDocument/2006/relationships/hyperlink" Target="https://ab.uu.edu.ua/edu-discipline/teoriya_ta_practica_psihocorectsii" TargetMode="External"/><Relationship Id="rId40" Type="http://schemas.openxmlformats.org/officeDocument/2006/relationships/hyperlink" Target="https://ab.uu.edu.ua/edu-discipline/psih_consult_osib_yaki_perezhili_nasillya" TargetMode="External"/><Relationship Id="rId45" Type="http://schemas.openxmlformats.org/officeDocument/2006/relationships/hyperlink" Target="https://ab.uu.edu.ua/edu-discipline/suchasni_osvitni_tehnologii_u_vischiy_shkoli" TargetMode="External"/><Relationship Id="rId5" Type="http://schemas.openxmlformats.org/officeDocument/2006/relationships/hyperlink" Target="https://vo.uu.edu.ua/course/view.php?id=20850" TargetMode="External"/><Relationship Id="rId15" Type="http://schemas.openxmlformats.org/officeDocument/2006/relationships/hyperlink" Target="https://vo.uu.edu.ua/course/view.php?id=15843" TargetMode="External"/><Relationship Id="rId23" Type="http://schemas.openxmlformats.org/officeDocument/2006/relationships/hyperlink" Target="https://vo.uu.edu.ua/course/view.php?id=20161" TargetMode="External"/><Relationship Id="rId28" Type="http://schemas.openxmlformats.org/officeDocument/2006/relationships/hyperlink" Target="https://ab.uu.edu.ua/edu-discipline/psihologiya_tvorchosti_art_terapiya" TargetMode="External"/><Relationship Id="rId36" Type="http://schemas.openxmlformats.org/officeDocument/2006/relationships/hyperlink" Target="https://ab.uu.edu.ua/edu-discipline/propedevtika_psikhichnikh_khvorob" TargetMode="External"/><Relationship Id="rId10" Type="http://schemas.openxmlformats.org/officeDocument/2006/relationships/hyperlink" Target="https://vo.uu.edu.ua/course/view.php?id=15847" TargetMode="External"/><Relationship Id="rId19" Type="http://schemas.openxmlformats.org/officeDocument/2006/relationships/hyperlink" Target="https://vo.uu.edu.ua/course/view.php?id=15868" TargetMode="External"/><Relationship Id="rId31" Type="http://schemas.openxmlformats.org/officeDocument/2006/relationships/hyperlink" Target="https://ab.uu.edu.ua/edu-discipline/pedagogika_ta_psikhologiya_vishchoyi_shkoli" TargetMode="External"/><Relationship Id="rId44" Type="http://schemas.openxmlformats.org/officeDocument/2006/relationships/hyperlink" Target="https://ab.uu.edu.ua/edu-discipline/psihologiya_tvorchosti_art_terapiya" TargetMode="External"/><Relationship Id="rId4" Type="http://schemas.openxmlformats.org/officeDocument/2006/relationships/hyperlink" Target="https://vo.uu.edu.ua/course/view.php?id=12969" TargetMode="External"/><Relationship Id="rId9" Type="http://schemas.openxmlformats.org/officeDocument/2006/relationships/hyperlink" Target="https://vo.uu.edu.ua/course/view.php?id=19162" TargetMode="External"/><Relationship Id="rId14" Type="http://schemas.openxmlformats.org/officeDocument/2006/relationships/hyperlink" Target="https://ab.uu.edu.ua/edu-discipline/psih_suprovid_tpo" TargetMode="External"/><Relationship Id="rId22" Type="http://schemas.openxmlformats.org/officeDocument/2006/relationships/hyperlink" Target="https://ab.uu.edu.ua/edu-discipline/psihol_deviantnoi_ta_adectivnoi_povedinki" TargetMode="External"/><Relationship Id="rId27" Type="http://schemas.openxmlformats.org/officeDocument/2006/relationships/hyperlink" Target="https://ab.uu.edu.ua/edu-discipline/vikova_ta_pedagogichna_psihologiya" TargetMode="External"/><Relationship Id="rId30" Type="http://schemas.openxmlformats.org/officeDocument/2006/relationships/hyperlink" Target="https://ab.uu.edu.ua/edu-discipline/vikova_ta_pedagogichna_psihologiya" TargetMode="External"/><Relationship Id="rId35" Type="http://schemas.openxmlformats.org/officeDocument/2006/relationships/hyperlink" Target="https://ab.uu.edu.ua/edu-discipline/vstup_do_psihoanalizu" TargetMode="External"/><Relationship Id="rId43" Type="http://schemas.openxmlformats.org/officeDocument/2006/relationships/hyperlink" Target="https://ab.uu.edu.ua/edu-discipline/tehniki_v_geshtalt_terapii" TargetMode="External"/><Relationship Id="rId48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L36"/>
  <sheetViews>
    <sheetView showZeros="0" view="pageBreakPreview" topLeftCell="A11" zoomScale="95" zoomScaleNormal="95" zoomScaleSheetLayoutView="95" workbookViewId="0">
      <selection activeCell="A23" sqref="A23:A26"/>
    </sheetView>
  </sheetViews>
  <sheetFormatPr defaultColWidth="9.109375" defaultRowHeight="13.2" x14ac:dyDescent="0.25"/>
  <cols>
    <col min="1" max="1" width="5.88671875" style="38" customWidth="1"/>
    <col min="2" max="53" width="2.88671875" style="38" customWidth="1"/>
    <col min="54" max="54" width="2.33203125" style="38" customWidth="1"/>
    <col min="55" max="57" width="9.109375" style="38" customWidth="1"/>
    <col min="58" max="58" width="2.5546875" style="38" customWidth="1"/>
    <col min="59" max="16384" width="9.109375" style="38"/>
  </cols>
  <sheetData>
    <row r="1" spans="1:57" s="32" customFormat="1" ht="21" customHeight="1" x14ac:dyDescent="0.3">
      <c r="B1" s="33"/>
      <c r="C1" s="33"/>
      <c r="D1" s="33"/>
      <c r="E1" s="33"/>
      <c r="F1" s="33"/>
      <c r="G1" s="33"/>
      <c r="H1" s="33"/>
      <c r="I1" s="515" t="s">
        <v>52</v>
      </c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515"/>
      <c r="AA1" s="515"/>
      <c r="AB1" s="515"/>
      <c r="AC1" s="515"/>
      <c r="AD1" s="515"/>
      <c r="AE1" s="515"/>
      <c r="AF1" s="515"/>
      <c r="AG1" s="515"/>
      <c r="AH1" s="515"/>
      <c r="AI1" s="515"/>
      <c r="AJ1" s="515"/>
      <c r="AK1" s="515"/>
      <c r="AL1" s="515"/>
      <c r="AM1" s="515"/>
      <c r="AN1" s="515"/>
      <c r="AO1" s="515"/>
      <c r="AP1" s="515"/>
      <c r="AQ1" s="515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5"/>
      <c r="BC1" s="35"/>
      <c r="BD1" s="35"/>
      <c r="BE1" s="35"/>
    </row>
    <row r="2" spans="1:57" s="32" customFormat="1" ht="16.5" customHeight="1" x14ac:dyDescent="0.35">
      <c r="B2" s="33"/>
      <c r="C2" s="33"/>
      <c r="D2" s="33"/>
      <c r="E2" s="33"/>
      <c r="F2" s="33"/>
      <c r="G2" s="33"/>
      <c r="H2" s="33"/>
      <c r="I2" s="516" t="s">
        <v>267</v>
      </c>
      <c r="J2" s="516"/>
      <c r="K2" s="516"/>
      <c r="L2" s="516"/>
      <c r="M2" s="516"/>
      <c r="N2" s="516"/>
      <c r="O2" s="516"/>
      <c r="P2" s="516"/>
      <c r="Q2" s="516"/>
      <c r="R2" s="516"/>
      <c r="S2" s="516"/>
      <c r="T2" s="516"/>
      <c r="U2" s="516"/>
      <c r="V2" s="516"/>
      <c r="W2" s="516"/>
      <c r="X2" s="516"/>
      <c r="Y2" s="516"/>
      <c r="Z2" s="516"/>
      <c r="AA2" s="516"/>
      <c r="AB2" s="516"/>
      <c r="AC2" s="516"/>
      <c r="AD2" s="516"/>
      <c r="AE2" s="516"/>
      <c r="AF2" s="516"/>
      <c r="AG2" s="516"/>
      <c r="AH2" s="516"/>
      <c r="AI2" s="516"/>
      <c r="AJ2" s="516"/>
      <c r="AK2" s="516"/>
      <c r="AL2" s="516"/>
      <c r="AM2" s="516"/>
      <c r="AN2" s="516"/>
      <c r="AO2" s="516"/>
      <c r="AP2" s="516"/>
      <c r="AQ2" s="516"/>
      <c r="AT2" s="36"/>
      <c r="AU2" s="36"/>
      <c r="AV2" s="36"/>
      <c r="AW2" s="36"/>
      <c r="AX2" s="36"/>
      <c r="AY2" s="36"/>
      <c r="AZ2" s="36"/>
      <c r="BA2" s="36"/>
    </row>
    <row r="3" spans="1:57" x14ac:dyDescent="0.25">
      <c r="A3" s="202" t="s">
        <v>114</v>
      </c>
      <c r="B3" s="203"/>
      <c r="C3" s="203"/>
      <c r="D3" s="203"/>
      <c r="E3" s="203"/>
      <c r="F3" s="203"/>
      <c r="G3" s="203"/>
      <c r="H3" s="203"/>
      <c r="I3" s="203"/>
      <c r="J3" s="517"/>
      <c r="K3" s="517"/>
      <c r="L3" s="517"/>
      <c r="M3" s="517"/>
      <c r="N3" s="517"/>
      <c r="O3" s="517"/>
      <c r="P3" s="517"/>
      <c r="Q3" s="517"/>
      <c r="R3" s="517"/>
      <c r="S3" s="517"/>
      <c r="T3" s="517"/>
      <c r="U3" s="517"/>
      <c r="V3" s="517"/>
      <c r="W3" s="517"/>
      <c r="X3" s="517"/>
      <c r="Y3" s="517"/>
      <c r="Z3" s="517"/>
      <c r="AA3" s="517"/>
      <c r="AB3" s="517"/>
      <c r="AC3" s="517"/>
      <c r="AD3" s="517"/>
      <c r="AE3" s="517"/>
      <c r="AF3" s="517"/>
      <c r="AG3" s="517"/>
      <c r="AH3" s="517"/>
      <c r="AI3" s="517"/>
      <c r="AJ3" s="517"/>
      <c r="AK3" s="517"/>
      <c r="AL3" s="517"/>
      <c r="AM3" s="517"/>
      <c r="AN3" s="517"/>
      <c r="AO3" s="517"/>
      <c r="AP3" s="202" t="s">
        <v>115</v>
      </c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</row>
    <row r="4" spans="1:57" ht="19.5" customHeight="1" x14ac:dyDescent="0.25">
      <c r="A4" s="203" t="s">
        <v>53</v>
      </c>
      <c r="B4" s="203"/>
      <c r="C4" s="203"/>
      <c r="D4" s="203"/>
      <c r="E4" s="203"/>
      <c r="F4" s="203"/>
      <c r="G4" s="203"/>
      <c r="H4" s="203"/>
      <c r="I4" s="203"/>
      <c r="J4" s="204"/>
      <c r="K4" s="204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4"/>
      <c r="AO4" s="204"/>
      <c r="AP4" s="203" t="s">
        <v>117</v>
      </c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</row>
    <row r="5" spans="1:57" ht="18" customHeight="1" x14ac:dyDescent="0.25">
      <c r="A5" s="203" t="s">
        <v>54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518" t="s">
        <v>55</v>
      </c>
      <c r="M5" s="518"/>
      <c r="N5" s="518"/>
      <c r="O5" s="518"/>
      <c r="P5" s="518"/>
      <c r="Q5" s="518"/>
      <c r="R5" s="518"/>
      <c r="S5" s="518"/>
      <c r="T5" s="518"/>
      <c r="U5" s="518"/>
      <c r="V5" s="518"/>
      <c r="W5" s="518"/>
      <c r="X5" s="518"/>
      <c r="Y5" s="518"/>
      <c r="Z5" s="518"/>
      <c r="AA5" s="518"/>
      <c r="AB5" s="518"/>
      <c r="AC5" s="518"/>
      <c r="AD5" s="518"/>
      <c r="AE5" s="518"/>
      <c r="AF5" s="518"/>
      <c r="AG5" s="518"/>
      <c r="AH5" s="518"/>
      <c r="AI5" s="518"/>
      <c r="AJ5" s="518"/>
      <c r="AK5" s="518"/>
      <c r="AL5" s="518"/>
      <c r="AM5" s="518"/>
      <c r="AN5" s="203"/>
      <c r="AO5" s="203"/>
      <c r="AP5" s="203" t="s">
        <v>116</v>
      </c>
      <c r="AQ5" s="203"/>
      <c r="AR5" s="203"/>
      <c r="AS5" s="203"/>
      <c r="AT5" s="203"/>
      <c r="AU5" s="203"/>
      <c r="AV5" s="203"/>
      <c r="AW5" s="203"/>
      <c r="AX5" s="203"/>
      <c r="AY5" s="203"/>
      <c r="AZ5" s="203"/>
      <c r="BA5" s="203"/>
    </row>
    <row r="6" spans="1:57" ht="19.5" customHeight="1" x14ac:dyDescent="0.25">
      <c r="A6" s="203" t="s">
        <v>56</v>
      </c>
      <c r="B6" s="203"/>
      <c r="C6" s="203"/>
      <c r="D6" s="203"/>
      <c r="E6" s="203"/>
      <c r="F6" s="203"/>
      <c r="G6" s="203"/>
      <c r="H6" s="203"/>
      <c r="I6" s="205"/>
      <c r="J6" s="203"/>
      <c r="K6" s="203"/>
      <c r="L6" s="519" t="s">
        <v>118</v>
      </c>
      <c r="M6" s="519"/>
      <c r="N6" s="519"/>
      <c r="O6" s="519"/>
      <c r="P6" s="519"/>
      <c r="Q6" s="519"/>
      <c r="R6" s="519"/>
      <c r="S6" s="519"/>
      <c r="T6" s="519"/>
      <c r="U6" s="519"/>
      <c r="V6" s="519"/>
      <c r="W6" s="519"/>
      <c r="X6" s="519"/>
      <c r="Y6" s="519"/>
      <c r="Z6" s="519"/>
      <c r="AA6" s="519"/>
      <c r="AB6" s="519"/>
      <c r="AC6" s="519"/>
      <c r="AD6" s="519"/>
      <c r="AE6" s="519"/>
      <c r="AF6" s="519"/>
      <c r="AG6" s="519"/>
      <c r="AH6" s="519"/>
      <c r="AI6" s="519"/>
      <c r="AJ6" s="519"/>
      <c r="AK6" s="519"/>
      <c r="AL6" s="519"/>
      <c r="AM6" s="519"/>
      <c r="AN6" s="203"/>
      <c r="AO6" s="203"/>
      <c r="AP6" s="203" t="s">
        <v>56</v>
      </c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</row>
    <row r="7" spans="1:57" ht="18.75" customHeight="1" x14ac:dyDescent="0.3">
      <c r="A7" s="203" t="s">
        <v>163</v>
      </c>
      <c r="B7" s="203"/>
      <c r="C7" s="203"/>
      <c r="D7" s="203"/>
      <c r="E7" s="203"/>
      <c r="F7" s="203"/>
      <c r="G7" s="203"/>
      <c r="H7" s="203"/>
      <c r="I7" s="205"/>
      <c r="J7" s="203"/>
      <c r="K7" s="203"/>
      <c r="L7" s="521" t="s">
        <v>119</v>
      </c>
      <c r="M7" s="521"/>
      <c r="N7" s="521"/>
      <c r="O7" s="521"/>
      <c r="P7" s="521"/>
      <c r="Q7" s="521"/>
      <c r="R7" s="521"/>
      <c r="S7" s="521"/>
      <c r="T7" s="521"/>
      <c r="U7" s="521"/>
      <c r="V7" s="521"/>
      <c r="W7" s="521"/>
      <c r="X7" s="521"/>
      <c r="Y7" s="521"/>
      <c r="Z7" s="521"/>
      <c r="AA7" s="521"/>
      <c r="AB7" s="521"/>
      <c r="AC7" s="521"/>
      <c r="AD7" s="521"/>
      <c r="AE7" s="521"/>
      <c r="AF7" s="521"/>
      <c r="AG7" s="521"/>
      <c r="AH7" s="521"/>
      <c r="AI7" s="521"/>
      <c r="AJ7" s="521"/>
      <c r="AK7" s="521"/>
      <c r="AL7" s="521"/>
      <c r="AM7" s="521"/>
      <c r="AN7" s="203"/>
      <c r="AO7" s="203"/>
      <c r="AP7" s="203" t="s">
        <v>175</v>
      </c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</row>
    <row r="8" spans="1:57" ht="18.75" customHeight="1" x14ac:dyDescent="0.3">
      <c r="A8" s="206" t="s">
        <v>174</v>
      </c>
      <c r="B8" s="203"/>
      <c r="C8" s="203"/>
      <c r="D8" s="203"/>
      <c r="E8" s="203"/>
      <c r="F8" s="203"/>
      <c r="G8" s="203"/>
      <c r="H8" s="203"/>
      <c r="I8" s="203"/>
      <c r="J8" s="207"/>
      <c r="K8" s="207"/>
      <c r="L8" s="522" t="s">
        <v>120</v>
      </c>
      <c r="M8" s="522"/>
      <c r="N8" s="522"/>
      <c r="O8" s="522"/>
      <c r="P8" s="522"/>
      <c r="Q8" s="522"/>
      <c r="R8" s="522"/>
      <c r="S8" s="522"/>
      <c r="T8" s="522"/>
      <c r="U8" s="522"/>
      <c r="V8" s="522"/>
      <c r="W8" s="522"/>
      <c r="X8" s="522"/>
      <c r="Y8" s="522"/>
      <c r="Z8" s="522"/>
      <c r="AA8" s="522"/>
      <c r="AB8" s="522"/>
      <c r="AC8" s="522"/>
      <c r="AD8" s="522"/>
      <c r="AE8" s="522"/>
      <c r="AF8" s="522"/>
      <c r="AG8" s="522"/>
      <c r="AH8" s="522"/>
      <c r="AI8" s="522"/>
      <c r="AJ8" s="522"/>
      <c r="AK8" s="522"/>
      <c r="AL8" s="522"/>
      <c r="AM8" s="522"/>
      <c r="AN8" s="207"/>
      <c r="AO8" s="207"/>
      <c r="AP8" s="203" t="s">
        <v>321</v>
      </c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</row>
    <row r="9" spans="1:57" ht="18.75" customHeight="1" x14ac:dyDescent="0.25">
      <c r="A9" s="203"/>
      <c r="B9" s="203"/>
      <c r="C9" s="203"/>
      <c r="D9" s="203"/>
      <c r="E9" s="203"/>
      <c r="F9" s="203"/>
      <c r="G9" s="203"/>
      <c r="H9" s="203"/>
      <c r="I9" s="203"/>
      <c r="J9" s="207"/>
      <c r="K9" s="207"/>
      <c r="L9" s="519" t="s">
        <v>121</v>
      </c>
      <c r="M9" s="519"/>
      <c r="N9" s="519"/>
      <c r="O9" s="519"/>
      <c r="P9" s="519"/>
      <c r="Q9" s="519"/>
      <c r="R9" s="519"/>
      <c r="S9" s="519"/>
      <c r="T9" s="519"/>
      <c r="U9" s="519"/>
      <c r="V9" s="519"/>
      <c r="W9" s="519"/>
      <c r="X9" s="519"/>
      <c r="Y9" s="519"/>
      <c r="Z9" s="519"/>
      <c r="AA9" s="519"/>
      <c r="AB9" s="519"/>
      <c r="AC9" s="519"/>
      <c r="AD9" s="519"/>
      <c r="AE9" s="519"/>
      <c r="AF9" s="519"/>
      <c r="AG9" s="519"/>
      <c r="AH9" s="519"/>
      <c r="AI9" s="519"/>
      <c r="AJ9" s="519"/>
      <c r="AK9" s="519"/>
      <c r="AL9" s="519"/>
      <c r="AM9" s="519"/>
      <c r="AN9" s="207"/>
      <c r="AO9" s="207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</row>
    <row r="10" spans="1:57" ht="20.399999999999999" x14ac:dyDescent="0.35">
      <c r="A10" s="203"/>
      <c r="B10" s="203"/>
      <c r="C10" s="203"/>
      <c r="D10" s="203"/>
      <c r="E10" s="203"/>
      <c r="F10" s="203"/>
      <c r="G10" s="203"/>
      <c r="H10" s="203"/>
      <c r="I10" s="205"/>
      <c r="J10" s="203"/>
      <c r="K10" s="203"/>
      <c r="L10" s="520" t="s">
        <v>122</v>
      </c>
      <c r="M10" s="520"/>
      <c r="N10" s="520"/>
      <c r="O10" s="520"/>
      <c r="P10" s="520"/>
      <c r="Q10" s="520"/>
      <c r="R10" s="520"/>
      <c r="S10" s="520"/>
      <c r="T10" s="520"/>
      <c r="U10" s="520"/>
      <c r="V10" s="520"/>
      <c r="W10" s="520"/>
      <c r="X10" s="520"/>
      <c r="Y10" s="520"/>
      <c r="Z10" s="520"/>
      <c r="AA10" s="520"/>
      <c r="AB10" s="520"/>
      <c r="AC10" s="520"/>
      <c r="AD10" s="520"/>
      <c r="AE10" s="520"/>
      <c r="AF10" s="520"/>
      <c r="AG10" s="520"/>
      <c r="AH10" s="520"/>
      <c r="AI10" s="520"/>
      <c r="AJ10" s="520"/>
      <c r="AK10" s="520"/>
      <c r="AL10" s="520"/>
      <c r="AM10" s="520"/>
      <c r="AN10" s="202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</row>
    <row r="11" spans="1:57" ht="20.399999999999999" x14ac:dyDescent="0.35">
      <c r="A11" s="203"/>
      <c r="B11" s="203"/>
      <c r="C11" s="203"/>
      <c r="D11" s="203"/>
      <c r="E11" s="203"/>
      <c r="F11" s="203"/>
      <c r="G11" s="203"/>
      <c r="H11" s="203"/>
      <c r="I11" s="205"/>
      <c r="J11" s="203"/>
      <c r="K11" s="203"/>
      <c r="L11" s="520" t="s">
        <v>320</v>
      </c>
      <c r="M11" s="520"/>
      <c r="N11" s="520"/>
      <c r="O11" s="520"/>
      <c r="P11" s="520"/>
      <c r="Q11" s="520"/>
      <c r="R11" s="520"/>
      <c r="S11" s="520"/>
      <c r="T11" s="520"/>
      <c r="U11" s="520"/>
      <c r="V11" s="520"/>
      <c r="W11" s="520"/>
      <c r="X11" s="520"/>
      <c r="Y11" s="520"/>
      <c r="Z11" s="520"/>
      <c r="AA11" s="520"/>
      <c r="AB11" s="520"/>
      <c r="AC11" s="520"/>
      <c r="AD11" s="520"/>
      <c r="AE11" s="520"/>
      <c r="AF11" s="520"/>
      <c r="AG11" s="520"/>
      <c r="AH11" s="520"/>
      <c r="AI11" s="520"/>
      <c r="AJ11" s="520"/>
      <c r="AK11" s="520"/>
      <c r="AL11" s="520"/>
      <c r="AM11" s="520"/>
      <c r="AN11" s="202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</row>
    <row r="12" spans="1:57" x14ac:dyDescent="0.25">
      <c r="I12" s="39"/>
      <c r="K12" s="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</row>
    <row r="13" spans="1:57" ht="15.6" x14ac:dyDescent="0.25">
      <c r="I13" s="41"/>
      <c r="K13" s="130" t="s">
        <v>125</v>
      </c>
    </row>
    <row r="14" spans="1:57" x14ac:dyDescent="0.25">
      <c r="K14" s="130" t="s">
        <v>57</v>
      </c>
    </row>
    <row r="15" spans="1:57" ht="15.6" x14ac:dyDescent="0.25">
      <c r="K15" s="130" t="s">
        <v>124</v>
      </c>
    </row>
    <row r="16" spans="1:57" ht="9" customHeight="1" x14ac:dyDescent="0.25">
      <c r="K16" s="42" t="s">
        <v>58</v>
      </c>
    </row>
    <row r="17" spans="1:90" ht="9.75" customHeight="1" x14ac:dyDescent="0.25">
      <c r="K17" s="42"/>
    </row>
    <row r="18" spans="1:90" ht="15.75" customHeight="1" x14ac:dyDescent="0.3">
      <c r="K18" s="41" t="s">
        <v>123</v>
      </c>
      <c r="L18" s="130"/>
    </row>
    <row r="19" spans="1:90" ht="12.75" customHeight="1" x14ac:dyDescent="0.35">
      <c r="A19" s="43"/>
    </row>
    <row r="20" spans="1:90" ht="17.25" customHeight="1" x14ac:dyDescent="0.25">
      <c r="B20" s="42"/>
      <c r="C20" s="42"/>
      <c r="D20" s="42"/>
      <c r="E20" s="42"/>
      <c r="F20" s="42"/>
      <c r="G20" s="42"/>
      <c r="H20" s="42"/>
      <c r="I20" s="42"/>
      <c r="J20" s="42"/>
      <c r="K20" s="42" t="s">
        <v>160</v>
      </c>
      <c r="L20" s="42"/>
      <c r="M20" s="42"/>
      <c r="N20" s="42"/>
      <c r="O20" s="42"/>
      <c r="P20" s="42"/>
      <c r="S20" s="42"/>
      <c r="T20" s="42"/>
      <c r="U20" s="42"/>
      <c r="V20" s="42"/>
      <c r="W20" s="42"/>
      <c r="X20" s="42"/>
      <c r="Y20" s="42"/>
      <c r="Z20" s="42"/>
      <c r="AA20" s="42"/>
      <c r="AB20" s="42" t="s">
        <v>108</v>
      </c>
      <c r="AC20" s="42"/>
      <c r="AD20" s="42"/>
      <c r="AE20" s="42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H20" s="514"/>
      <c r="BI20" s="514"/>
      <c r="BJ20" s="514"/>
      <c r="BK20" s="514"/>
      <c r="BL20" s="514"/>
      <c r="BM20" s="514"/>
      <c r="BN20" s="514"/>
      <c r="BO20" s="514"/>
      <c r="BP20" s="514"/>
      <c r="BQ20" s="514"/>
      <c r="BR20" s="514"/>
      <c r="BS20" s="514"/>
      <c r="BT20" s="514"/>
      <c r="BU20" s="514"/>
      <c r="BV20" s="514"/>
      <c r="BW20" s="514"/>
      <c r="BY20" s="514" t="s">
        <v>59</v>
      </c>
      <c r="BZ20" s="514"/>
      <c r="CA20" s="514"/>
      <c r="CB20" s="514"/>
      <c r="CC20" s="514"/>
      <c r="CD20" s="514"/>
      <c r="CE20" s="514"/>
      <c r="CF20" s="514"/>
      <c r="CG20" s="514"/>
      <c r="CH20" s="514"/>
      <c r="CI20" s="514"/>
      <c r="CJ20" s="514"/>
      <c r="CK20" s="514"/>
      <c r="CL20" s="514"/>
    </row>
    <row r="21" spans="1:90" ht="26.25" customHeight="1" x14ac:dyDescent="0.25">
      <c r="A21" s="500" t="s">
        <v>60</v>
      </c>
      <c r="B21" s="500"/>
      <c r="C21" s="500"/>
      <c r="D21" s="500"/>
      <c r="E21" s="500"/>
      <c r="F21" s="500"/>
      <c r="G21" s="500"/>
      <c r="H21" s="500"/>
      <c r="I21" s="500"/>
      <c r="J21" s="500"/>
      <c r="K21" s="500"/>
      <c r="L21" s="500"/>
      <c r="M21" s="500"/>
      <c r="N21" s="500"/>
      <c r="O21" s="500"/>
      <c r="P21" s="500"/>
      <c r="Q21" s="500"/>
      <c r="R21" s="500"/>
      <c r="S21" s="500"/>
      <c r="T21" s="500"/>
      <c r="U21" s="500"/>
      <c r="V21" s="500"/>
      <c r="W21" s="500"/>
      <c r="X21" s="500"/>
      <c r="Y21" s="500"/>
      <c r="Z21" s="500"/>
      <c r="AA21" s="500"/>
      <c r="AB21" s="500"/>
      <c r="AC21" s="500"/>
      <c r="AD21" s="500"/>
      <c r="AE21" s="500"/>
      <c r="AF21" s="500"/>
      <c r="AG21" s="500"/>
      <c r="AH21" s="500"/>
      <c r="AI21" s="500"/>
      <c r="AJ21" s="500"/>
      <c r="AK21" s="500"/>
      <c r="AL21" s="500"/>
      <c r="AM21" s="500"/>
      <c r="AN21" s="500"/>
      <c r="AO21" s="500"/>
      <c r="AP21" s="500"/>
      <c r="AQ21" s="500"/>
      <c r="AR21" s="500"/>
      <c r="AS21" s="500"/>
      <c r="AT21" s="500"/>
      <c r="AU21" s="500"/>
      <c r="AV21" s="500"/>
      <c r="AW21" s="500"/>
      <c r="AX21" s="500"/>
      <c r="AY21" s="500"/>
      <c r="AZ21" s="500"/>
      <c r="BA21" s="500"/>
    </row>
    <row r="22" spans="1:90" ht="13.8" thickBot="1" x14ac:dyDescent="0.3"/>
    <row r="23" spans="1:90" s="139" customFormat="1" ht="20.25" customHeight="1" thickBot="1" x14ac:dyDescent="0.35">
      <c r="A23" s="501" t="s">
        <v>61</v>
      </c>
      <c r="B23" s="438" t="s">
        <v>62</v>
      </c>
      <c r="C23" s="439"/>
      <c r="D23" s="439"/>
      <c r="E23" s="440"/>
      <c r="F23" s="438" t="s">
        <v>63</v>
      </c>
      <c r="G23" s="441"/>
      <c r="H23" s="441"/>
      <c r="I23" s="441"/>
      <c r="J23" s="442"/>
      <c r="K23" s="443" t="s">
        <v>64</v>
      </c>
      <c r="L23" s="441"/>
      <c r="M23" s="441"/>
      <c r="N23" s="444"/>
      <c r="O23" s="445" t="s">
        <v>65</v>
      </c>
      <c r="P23" s="446"/>
      <c r="Q23" s="446"/>
      <c r="R23" s="447"/>
      <c r="S23" s="435" t="s">
        <v>66</v>
      </c>
      <c r="T23" s="436"/>
      <c r="U23" s="436"/>
      <c r="V23" s="436"/>
      <c r="W23" s="437"/>
      <c r="X23" s="512" t="s">
        <v>67</v>
      </c>
      <c r="Y23" s="513"/>
      <c r="Z23" s="513"/>
      <c r="AA23" s="513"/>
      <c r="AB23" s="435" t="s">
        <v>68</v>
      </c>
      <c r="AC23" s="436"/>
      <c r="AD23" s="436"/>
      <c r="AE23" s="437"/>
      <c r="AF23" s="435" t="s">
        <v>69</v>
      </c>
      <c r="AG23" s="436"/>
      <c r="AH23" s="436"/>
      <c r="AI23" s="436"/>
      <c r="AJ23" s="437"/>
      <c r="AK23" s="435" t="s">
        <v>70</v>
      </c>
      <c r="AL23" s="436"/>
      <c r="AM23" s="436"/>
      <c r="AN23" s="437"/>
      <c r="AO23" s="435" t="s">
        <v>71</v>
      </c>
      <c r="AP23" s="436"/>
      <c r="AQ23" s="436"/>
      <c r="AR23" s="437"/>
      <c r="AS23" s="435" t="s">
        <v>72</v>
      </c>
      <c r="AT23" s="436"/>
      <c r="AU23" s="436"/>
      <c r="AV23" s="436"/>
      <c r="AW23" s="437"/>
      <c r="AX23" s="435" t="s">
        <v>73</v>
      </c>
      <c r="AY23" s="436"/>
      <c r="AZ23" s="436"/>
      <c r="BA23" s="437"/>
    </row>
    <row r="24" spans="1:90" s="140" customFormat="1" ht="15.75" customHeight="1" thickBot="1" x14ac:dyDescent="0.3">
      <c r="A24" s="502"/>
      <c r="B24" s="385">
        <v>1</v>
      </c>
      <c r="C24" s="386">
        <f t="shared" ref="C24:BA24" si="0">B24+1</f>
        <v>2</v>
      </c>
      <c r="D24" s="386">
        <f t="shared" si="0"/>
        <v>3</v>
      </c>
      <c r="E24" s="387">
        <f t="shared" si="0"/>
        <v>4</v>
      </c>
      <c r="F24" s="385">
        <f t="shared" si="0"/>
        <v>5</v>
      </c>
      <c r="G24" s="386">
        <f t="shared" si="0"/>
        <v>6</v>
      </c>
      <c r="H24" s="386">
        <f t="shared" si="0"/>
        <v>7</v>
      </c>
      <c r="I24" s="386">
        <f t="shared" si="0"/>
        <v>8</v>
      </c>
      <c r="J24" s="387">
        <f t="shared" si="0"/>
        <v>9</v>
      </c>
      <c r="K24" s="388">
        <f t="shared" si="0"/>
        <v>10</v>
      </c>
      <c r="L24" s="386">
        <f t="shared" si="0"/>
        <v>11</v>
      </c>
      <c r="M24" s="386">
        <f t="shared" si="0"/>
        <v>12</v>
      </c>
      <c r="N24" s="387">
        <f t="shared" si="0"/>
        <v>13</v>
      </c>
      <c r="O24" s="385">
        <f t="shared" si="0"/>
        <v>14</v>
      </c>
      <c r="P24" s="386">
        <f t="shared" si="0"/>
        <v>15</v>
      </c>
      <c r="Q24" s="386">
        <f t="shared" si="0"/>
        <v>16</v>
      </c>
      <c r="R24" s="387">
        <f t="shared" si="0"/>
        <v>17</v>
      </c>
      <c r="S24" s="385">
        <f t="shared" si="0"/>
        <v>18</v>
      </c>
      <c r="T24" s="386">
        <f t="shared" si="0"/>
        <v>19</v>
      </c>
      <c r="U24" s="386">
        <f t="shared" si="0"/>
        <v>20</v>
      </c>
      <c r="V24" s="386">
        <f t="shared" si="0"/>
        <v>21</v>
      </c>
      <c r="W24" s="387">
        <f t="shared" si="0"/>
        <v>22</v>
      </c>
      <c r="X24" s="385">
        <f t="shared" si="0"/>
        <v>23</v>
      </c>
      <c r="Y24" s="386">
        <f t="shared" si="0"/>
        <v>24</v>
      </c>
      <c r="Z24" s="386">
        <f t="shared" si="0"/>
        <v>25</v>
      </c>
      <c r="AA24" s="387">
        <f t="shared" si="0"/>
        <v>26</v>
      </c>
      <c r="AB24" s="385">
        <f t="shared" si="0"/>
        <v>27</v>
      </c>
      <c r="AC24" s="386">
        <f t="shared" si="0"/>
        <v>28</v>
      </c>
      <c r="AD24" s="386">
        <f t="shared" si="0"/>
        <v>29</v>
      </c>
      <c r="AE24" s="387">
        <f t="shared" si="0"/>
        <v>30</v>
      </c>
      <c r="AF24" s="385">
        <f t="shared" si="0"/>
        <v>31</v>
      </c>
      <c r="AG24" s="386">
        <f t="shared" si="0"/>
        <v>32</v>
      </c>
      <c r="AH24" s="386">
        <f t="shared" si="0"/>
        <v>33</v>
      </c>
      <c r="AI24" s="386">
        <f t="shared" si="0"/>
        <v>34</v>
      </c>
      <c r="AJ24" s="387">
        <f t="shared" si="0"/>
        <v>35</v>
      </c>
      <c r="AK24" s="385">
        <f t="shared" si="0"/>
        <v>36</v>
      </c>
      <c r="AL24" s="386">
        <f t="shared" si="0"/>
        <v>37</v>
      </c>
      <c r="AM24" s="386">
        <f t="shared" si="0"/>
        <v>38</v>
      </c>
      <c r="AN24" s="387">
        <f t="shared" si="0"/>
        <v>39</v>
      </c>
      <c r="AO24" s="385">
        <f t="shared" si="0"/>
        <v>40</v>
      </c>
      <c r="AP24" s="386">
        <f t="shared" si="0"/>
        <v>41</v>
      </c>
      <c r="AQ24" s="386">
        <f t="shared" si="0"/>
        <v>42</v>
      </c>
      <c r="AR24" s="387">
        <f t="shared" si="0"/>
        <v>43</v>
      </c>
      <c r="AS24" s="385">
        <f t="shared" si="0"/>
        <v>44</v>
      </c>
      <c r="AT24" s="386">
        <f t="shared" si="0"/>
        <v>45</v>
      </c>
      <c r="AU24" s="386">
        <f t="shared" si="0"/>
        <v>46</v>
      </c>
      <c r="AV24" s="386">
        <f t="shared" si="0"/>
        <v>47</v>
      </c>
      <c r="AW24" s="387">
        <f t="shared" si="0"/>
        <v>48</v>
      </c>
      <c r="AX24" s="388">
        <f t="shared" si="0"/>
        <v>49</v>
      </c>
      <c r="AY24" s="386">
        <f t="shared" si="0"/>
        <v>50</v>
      </c>
      <c r="AZ24" s="386">
        <f t="shared" si="0"/>
        <v>51</v>
      </c>
      <c r="BA24" s="389">
        <f t="shared" si="0"/>
        <v>52</v>
      </c>
    </row>
    <row r="25" spans="1:90" s="140" customFormat="1" ht="18.75" customHeight="1" x14ac:dyDescent="0.25">
      <c r="A25" s="503"/>
      <c r="B25" s="390">
        <v>4</v>
      </c>
      <c r="C25" s="391">
        <v>11</v>
      </c>
      <c r="D25" s="391">
        <v>18</v>
      </c>
      <c r="E25" s="392">
        <v>25</v>
      </c>
      <c r="F25" s="390">
        <v>2</v>
      </c>
      <c r="G25" s="391">
        <v>9</v>
      </c>
      <c r="H25" s="391">
        <v>16</v>
      </c>
      <c r="I25" s="391">
        <v>23</v>
      </c>
      <c r="J25" s="392">
        <v>30</v>
      </c>
      <c r="K25" s="393">
        <v>6</v>
      </c>
      <c r="L25" s="391">
        <v>13</v>
      </c>
      <c r="M25" s="391">
        <v>20</v>
      </c>
      <c r="N25" s="392">
        <v>27</v>
      </c>
      <c r="O25" s="390">
        <v>4</v>
      </c>
      <c r="P25" s="391">
        <v>11</v>
      </c>
      <c r="Q25" s="391">
        <v>18</v>
      </c>
      <c r="R25" s="392">
        <v>25</v>
      </c>
      <c r="S25" s="390">
        <v>1</v>
      </c>
      <c r="T25" s="391">
        <v>8</v>
      </c>
      <c r="U25" s="391">
        <v>15</v>
      </c>
      <c r="V25" s="391">
        <v>22</v>
      </c>
      <c r="W25" s="392">
        <v>29</v>
      </c>
      <c r="X25" s="390">
        <v>5</v>
      </c>
      <c r="Y25" s="391">
        <v>12</v>
      </c>
      <c r="Z25" s="391">
        <v>19</v>
      </c>
      <c r="AA25" s="392">
        <v>26</v>
      </c>
      <c r="AB25" s="390">
        <v>4</v>
      </c>
      <c r="AC25" s="391">
        <v>11</v>
      </c>
      <c r="AD25" s="391">
        <v>18</v>
      </c>
      <c r="AE25" s="392">
        <v>25</v>
      </c>
      <c r="AF25" s="390">
        <v>1</v>
      </c>
      <c r="AG25" s="391">
        <v>8</v>
      </c>
      <c r="AH25" s="391">
        <v>15</v>
      </c>
      <c r="AI25" s="391">
        <v>22</v>
      </c>
      <c r="AJ25" s="392">
        <v>29</v>
      </c>
      <c r="AK25" s="390">
        <v>6</v>
      </c>
      <c r="AL25" s="391">
        <v>13</v>
      </c>
      <c r="AM25" s="391">
        <v>20</v>
      </c>
      <c r="AN25" s="392">
        <v>27</v>
      </c>
      <c r="AO25" s="390">
        <v>3</v>
      </c>
      <c r="AP25" s="391">
        <v>10</v>
      </c>
      <c r="AQ25" s="391">
        <v>17</v>
      </c>
      <c r="AR25" s="392">
        <v>24</v>
      </c>
      <c r="AS25" s="390">
        <v>1</v>
      </c>
      <c r="AT25" s="391">
        <v>8</v>
      </c>
      <c r="AU25" s="391">
        <v>15</v>
      </c>
      <c r="AV25" s="391">
        <v>22</v>
      </c>
      <c r="AW25" s="392">
        <v>29</v>
      </c>
      <c r="AX25" s="393">
        <v>5</v>
      </c>
      <c r="AY25" s="391">
        <v>12</v>
      </c>
      <c r="AZ25" s="391">
        <v>19</v>
      </c>
      <c r="BA25" s="392">
        <v>26</v>
      </c>
    </row>
    <row r="26" spans="1:90" s="140" customFormat="1" ht="18.75" customHeight="1" thickBot="1" x14ac:dyDescent="0.3">
      <c r="A26" s="504"/>
      <c r="B26" s="394">
        <v>10</v>
      </c>
      <c r="C26" s="395">
        <v>17</v>
      </c>
      <c r="D26" s="395">
        <v>24</v>
      </c>
      <c r="E26" s="396">
        <v>1</v>
      </c>
      <c r="F26" s="394">
        <v>8</v>
      </c>
      <c r="G26" s="395">
        <v>15</v>
      </c>
      <c r="H26" s="395">
        <v>22</v>
      </c>
      <c r="I26" s="395">
        <v>29</v>
      </c>
      <c r="J26" s="396">
        <v>5</v>
      </c>
      <c r="K26" s="397">
        <v>12</v>
      </c>
      <c r="L26" s="395">
        <v>19</v>
      </c>
      <c r="M26" s="395">
        <v>26</v>
      </c>
      <c r="N26" s="396">
        <v>3</v>
      </c>
      <c r="O26" s="394">
        <v>10</v>
      </c>
      <c r="P26" s="395">
        <v>17</v>
      </c>
      <c r="Q26" s="395">
        <v>24</v>
      </c>
      <c r="R26" s="396">
        <v>31</v>
      </c>
      <c r="S26" s="394">
        <v>7</v>
      </c>
      <c r="T26" s="395">
        <v>14</v>
      </c>
      <c r="U26" s="395">
        <v>21</v>
      </c>
      <c r="V26" s="395">
        <v>28</v>
      </c>
      <c r="W26" s="396">
        <v>4</v>
      </c>
      <c r="X26" s="394">
        <v>11</v>
      </c>
      <c r="Y26" s="395">
        <v>18</v>
      </c>
      <c r="Z26" s="395">
        <v>25</v>
      </c>
      <c r="AA26" s="396">
        <v>3</v>
      </c>
      <c r="AB26" s="394">
        <v>10</v>
      </c>
      <c r="AC26" s="395">
        <v>17</v>
      </c>
      <c r="AD26" s="395">
        <v>24</v>
      </c>
      <c r="AE26" s="396">
        <v>32</v>
      </c>
      <c r="AF26" s="394">
        <v>7</v>
      </c>
      <c r="AG26" s="395">
        <v>14</v>
      </c>
      <c r="AH26" s="395">
        <v>21</v>
      </c>
      <c r="AI26" s="395">
        <v>28</v>
      </c>
      <c r="AJ26" s="396">
        <v>5</v>
      </c>
      <c r="AK26" s="394">
        <v>12</v>
      </c>
      <c r="AL26" s="395">
        <v>19</v>
      </c>
      <c r="AM26" s="395">
        <v>26</v>
      </c>
      <c r="AN26" s="396">
        <v>2</v>
      </c>
      <c r="AO26" s="394">
        <v>9</v>
      </c>
      <c r="AP26" s="395">
        <v>16</v>
      </c>
      <c r="AQ26" s="395">
        <v>23</v>
      </c>
      <c r="AR26" s="396">
        <v>30</v>
      </c>
      <c r="AS26" s="394">
        <v>7</v>
      </c>
      <c r="AT26" s="395">
        <v>14</v>
      </c>
      <c r="AU26" s="395">
        <v>21</v>
      </c>
      <c r="AV26" s="395">
        <v>28</v>
      </c>
      <c r="AW26" s="396">
        <v>4</v>
      </c>
      <c r="AX26" s="397">
        <v>11</v>
      </c>
      <c r="AY26" s="395">
        <v>18</v>
      </c>
      <c r="AZ26" s="395">
        <v>25</v>
      </c>
      <c r="BA26" s="396">
        <v>31</v>
      </c>
    </row>
    <row r="27" spans="1:90" s="45" customFormat="1" ht="18.75" customHeight="1" x14ac:dyDescent="0.25">
      <c r="A27" s="177" t="s">
        <v>74</v>
      </c>
      <c r="B27" s="178" t="s">
        <v>75</v>
      </c>
      <c r="C27" s="142" t="s">
        <v>75</v>
      </c>
      <c r="D27" s="142" t="s">
        <v>75</v>
      </c>
      <c r="E27" s="179" t="s">
        <v>75</v>
      </c>
      <c r="F27" s="178" t="s">
        <v>75</v>
      </c>
      <c r="G27" s="142" t="s">
        <v>75</v>
      </c>
      <c r="H27" s="142" t="s">
        <v>75</v>
      </c>
      <c r="I27" s="142" t="s">
        <v>75</v>
      </c>
      <c r="J27" s="179" t="s">
        <v>75</v>
      </c>
      <c r="K27" s="180" t="s">
        <v>75</v>
      </c>
      <c r="L27" s="142" t="s">
        <v>75</v>
      </c>
      <c r="M27" s="142" t="s">
        <v>75</v>
      </c>
      <c r="N27" s="179" t="s">
        <v>75</v>
      </c>
      <c r="O27" s="178" t="s">
        <v>75</v>
      </c>
      <c r="P27" s="142" t="s">
        <v>75</v>
      </c>
      <c r="Q27" s="142" t="s">
        <v>76</v>
      </c>
      <c r="R27" s="181" t="s">
        <v>76</v>
      </c>
      <c r="S27" s="178" t="s">
        <v>77</v>
      </c>
      <c r="T27" s="142" t="s">
        <v>77</v>
      </c>
      <c r="U27" s="142" t="s">
        <v>77</v>
      </c>
      <c r="V27" s="142" t="s">
        <v>78</v>
      </c>
      <c r="W27" s="179" t="s">
        <v>78</v>
      </c>
      <c r="X27" s="178" t="s">
        <v>78</v>
      </c>
      <c r="Y27" s="142" t="s">
        <v>78</v>
      </c>
      <c r="Z27" s="142" t="s">
        <v>75</v>
      </c>
      <c r="AA27" s="179" t="s">
        <v>75</v>
      </c>
      <c r="AB27" s="178" t="s">
        <v>75</v>
      </c>
      <c r="AC27" s="142" t="s">
        <v>75</v>
      </c>
      <c r="AD27" s="142" t="s">
        <v>75</v>
      </c>
      <c r="AE27" s="179" t="s">
        <v>75</v>
      </c>
      <c r="AF27" s="178" t="s">
        <v>75</v>
      </c>
      <c r="AG27" s="142" t="s">
        <v>75</v>
      </c>
      <c r="AH27" s="142" t="s">
        <v>75</v>
      </c>
      <c r="AI27" s="142" t="s">
        <v>75</v>
      </c>
      <c r="AJ27" s="179" t="s">
        <v>75</v>
      </c>
      <c r="AK27" s="178" t="s">
        <v>75</v>
      </c>
      <c r="AL27" s="142" t="s">
        <v>75</v>
      </c>
      <c r="AM27" s="142" t="s">
        <v>75</v>
      </c>
      <c r="AN27" s="179" t="s">
        <v>75</v>
      </c>
      <c r="AO27" s="178" t="s">
        <v>76</v>
      </c>
      <c r="AP27" s="142" t="s">
        <v>76</v>
      </c>
      <c r="AQ27" s="142" t="s">
        <v>77</v>
      </c>
      <c r="AR27" s="179" t="s">
        <v>77</v>
      </c>
      <c r="AS27" s="178" t="s">
        <v>77</v>
      </c>
      <c r="AT27" s="142" t="s">
        <v>77</v>
      </c>
      <c r="AU27" s="142" t="s">
        <v>77</v>
      </c>
      <c r="AV27" s="142" t="s">
        <v>77</v>
      </c>
      <c r="AW27" s="179" t="s">
        <v>77</v>
      </c>
      <c r="AX27" s="180" t="s">
        <v>77</v>
      </c>
      <c r="AY27" s="142" t="s">
        <v>77</v>
      </c>
      <c r="AZ27" s="142" t="s">
        <v>77</v>
      </c>
      <c r="BA27" s="179" t="s">
        <v>77</v>
      </c>
      <c r="BB27" s="141"/>
    </row>
    <row r="28" spans="1:90" s="45" customFormat="1" ht="18" customHeight="1" thickBot="1" x14ac:dyDescent="0.3">
      <c r="A28" s="182" t="s">
        <v>79</v>
      </c>
      <c r="B28" s="183" t="s">
        <v>75</v>
      </c>
      <c r="C28" s="184" t="s">
        <v>75</v>
      </c>
      <c r="D28" s="184" t="s">
        <v>75</v>
      </c>
      <c r="E28" s="185" t="s">
        <v>75</v>
      </c>
      <c r="F28" s="183" t="s">
        <v>75</v>
      </c>
      <c r="G28" s="184" t="s">
        <v>75</v>
      </c>
      <c r="H28" s="184" t="s">
        <v>76</v>
      </c>
      <c r="I28" s="184" t="s">
        <v>76</v>
      </c>
      <c r="J28" s="185" t="s">
        <v>78</v>
      </c>
      <c r="K28" s="186" t="s">
        <v>78</v>
      </c>
      <c r="L28" s="184" t="s">
        <v>78</v>
      </c>
      <c r="M28" s="184" t="s">
        <v>78</v>
      </c>
      <c r="N28" s="185" t="s">
        <v>78</v>
      </c>
      <c r="O28" s="183" t="s">
        <v>78</v>
      </c>
      <c r="P28" s="184" t="s">
        <v>78</v>
      </c>
      <c r="Q28" s="184" t="s">
        <v>78</v>
      </c>
      <c r="R28" s="187" t="s">
        <v>173</v>
      </c>
      <c r="S28" s="183" t="s">
        <v>173</v>
      </c>
      <c r="T28" s="184" t="s">
        <v>173</v>
      </c>
      <c r="U28" s="184" t="s">
        <v>173</v>
      </c>
      <c r="V28" s="184" t="s">
        <v>173</v>
      </c>
      <c r="W28" s="185" t="s">
        <v>173</v>
      </c>
      <c r="X28" s="183" t="s">
        <v>173</v>
      </c>
      <c r="Y28" s="184" t="s">
        <v>80</v>
      </c>
      <c r="Z28" s="184"/>
      <c r="AA28" s="185"/>
      <c r="AB28" s="183"/>
      <c r="AC28" s="184"/>
      <c r="AD28" s="184"/>
      <c r="AE28" s="185"/>
      <c r="AF28" s="183"/>
      <c r="AG28" s="184"/>
      <c r="AH28" s="184"/>
      <c r="AI28" s="184"/>
      <c r="AJ28" s="185"/>
      <c r="AK28" s="183"/>
      <c r="AL28" s="184"/>
      <c r="AM28" s="184"/>
      <c r="AN28" s="185"/>
      <c r="AO28" s="183"/>
      <c r="AP28" s="184"/>
      <c r="AQ28" s="184"/>
      <c r="AR28" s="185"/>
      <c r="AS28" s="183"/>
      <c r="AT28" s="184"/>
      <c r="AU28" s="184"/>
      <c r="AV28" s="184"/>
      <c r="AW28" s="185"/>
      <c r="AX28" s="186"/>
      <c r="AY28" s="184"/>
      <c r="AZ28" s="184"/>
      <c r="BA28" s="185"/>
    </row>
    <row r="29" spans="1:90" s="45" customFormat="1" ht="12.75" customHeight="1" x14ac:dyDescent="0.25">
      <c r="A29" s="505" t="s">
        <v>148</v>
      </c>
      <c r="B29" s="505"/>
      <c r="C29" s="505"/>
      <c r="D29" s="505"/>
      <c r="E29" s="505"/>
      <c r="F29" s="505"/>
      <c r="G29" s="505"/>
      <c r="H29" s="505"/>
      <c r="I29" s="505"/>
      <c r="J29" s="505"/>
      <c r="K29" s="505"/>
      <c r="L29" s="505"/>
      <c r="M29" s="505"/>
      <c r="N29" s="505"/>
      <c r="O29" s="505"/>
      <c r="P29" s="505"/>
      <c r="Q29" s="505"/>
      <c r="R29" s="505"/>
      <c r="S29" s="505"/>
      <c r="T29" s="505"/>
      <c r="U29" s="505"/>
      <c r="V29" s="505"/>
      <c r="W29" s="505"/>
      <c r="X29" s="505"/>
      <c r="Y29" s="505"/>
      <c r="Z29" s="505"/>
      <c r="AA29" s="505"/>
      <c r="AB29" s="505"/>
      <c r="AC29" s="505"/>
      <c r="AD29" s="505"/>
      <c r="AE29" s="505"/>
      <c r="AF29" s="505"/>
      <c r="AG29" s="505"/>
      <c r="AH29" s="505"/>
      <c r="AI29" s="505"/>
      <c r="AJ29" s="505"/>
      <c r="AK29" s="505"/>
      <c r="AL29" s="505"/>
      <c r="AM29" s="505"/>
      <c r="AN29" s="505"/>
      <c r="AO29" s="505"/>
      <c r="AP29" s="505"/>
      <c r="AQ29" s="505"/>
      <c r="AR29" s="505"/>
      <c r="AS29" s="505"/>
      <c r="AT29" s="505"/>
      <c r="AU29" s="505"/>
      <c r="AV29" s="505"/>
      <c r="AW29" s="505"/>
      <c r="AX29" s="505"/>
      <c r="AY29" s="505"/>
      <c r="AZ29" s="505"/>
      <c r="BA29" s="505"/>
    </row>
    <row r="30" spans="1:90" s="45" customFormat="1" x14ac:dyDescent="0.25">
      <c r="A30" s="46"/>
    </row>
    <row r="31" spans="1:90" s="47" customFormat="1" ht="11.4" x14ac:dyDescent="0.2">
      <c r="A31" s="506" t="s">
        <v>81</v>
      </c>
      <c r="B31" s="506"/>
      <c r="C31" s="506"/>
      <c r="D31" s="506"/>
      <c r="E31" s="506"/>
      <c r="F31" s="506"/>
      <c r="G31" s="506"/>
      <c r="H31" s="506"/>
      <c r="I31" s="506"/>
      <c r="J31" s="506"/>
      <c r="K31" s="506"/>
      <c r="L31" s="506"/>
      <c r="M31" s="506"/>
      <c r="N31" s="506"/>
      <c r="O31" s="506"/>
      <c r="P31" s="506"/>
      <c r="T31" s="506" t="s">
        <v>82</v>
      </c>
      <c r="U31" s="506"/>
      <c r="V31" s="506"/>
      <c r="W31" s="506"/>
      <c r="X31" s="506"/>
      <c r="Y31" s="506"/>
      <c r="Z31" s="506"/>
      <c r="AA31" s="506"/>
      <c r="AB31" s="506"/>
      <c r="AC31" s="506"/>
      <c r="AD31" s="506"/>
      <c r="AI31" s="507" t="s">
        <v>83</v>
      </c>
      <c r="AJ31" s="507"/>
      <c r="AK31" s="507"/>
      <c r="AL31" s="507"/>
      <c r="AM31" s="507"/>
      <c r="AN31" s="507"/>
      <c r="AO31" s="507"/>
      <c r="AP31" s="507"/>
      <c r="AQ31" s="507"/>
      <c r="AR31" s="507"/>
      <c r="AS31" s="507"/>
      <c r="AT31" s="507"/>
      <c r="AU31" s="507"/>
      <c r="AV31" s="507"/>
      <c r="AW31" s="507"/>
      <c r="AX31" s="507"/>
      <c r="AY31" s="507"/>
      <c r="AZ31" s="507"/>
    </row>
    <row r="32" spans="1:90" s="46" customFormat="1" ht="10.8" thickBot="1" x14ac:dyDescent="0.25">
      <c r="AG32" s="48"/>
    </row>
    <row r="33" spans="1:53" s="46" customFormat="1" ht="52.5" customHeight="1" x14ac:dyDescent="0.2">
      <c r="A33" s="49" t="s">
        <v>61</v>
      </c>
      <c r="B33" s="489" t="s">
        <v>84</v>
      </c>
      <c r="C33" s="489"/>
      <c r="D33" s="489" t="s">
        <v>85</v>
      </c>
      <c r="E33" s="489"/>
      <c r="F33" s="490" t="s">
        <v>86</v>
      </c>
      <c r="G33" s="490"/>
      <c r="H33" s="489" t="s">
        <v>111</v>
      </c>
      <c r="I33" s="489"/>
      <c r="J33" s="489"/>
      <c r="K33" s="489" t="s">
        <v>87</v>
      </c>
      <c r="L33" s="489"/>
      <c r="M33" s="490" t="s">
        <v>88</v>
      </c>
      <c r="N33" s="490"/>
      <c r="O33" s="489" t="s">
        <v>89</v>
      </c>
      <c r="P33" s="508"/>
      <c r="Q33" s="50"/>
      <c r="R33" s="50"/>
      <c r="T33" s="509" t="s">
        <v>90</v>
      </c>
      <c r="U33" s="510"/>
      <c r="V33" s="510"/>
      <c r="W33" s="510"/>
      <c r="X33" s="510"/>
      <c r="Y33" s="510"/>
      <c r="Z33" s="498"/>
      <c r="AA33" s="493" t="s">
        <v>91</v>
      </c>
      <c r="AB33" s="511"/>
      <c r="AC33" s="493" t="s">
        <v>92</v>
      </c>
      <c r="AD33" s="494"/>
      <c r="AH33" s="495" t="s">
        <v>127</v>
      </c>
      <c r="AI33" s="496"/>
      <c r="AJ33" s="496"/>
      <c r="AK33" s="496"/>
      <c r="AL33" s="496"/>
      <c r="AM33" s="496"/>
      <c r="AN33" s="496"/>
      <c r="AO33" s="496"/>
      <c r="AP33" s="496"/>
      <c r="AQ33" s="497"/>
      <c r="AR33" s="498" t="s">
        <v>126</v>
      </c>
      <c r="AS33" s="499"/>
      <c r="AT33" s="499"/>
      <c r="AU33" s="499"/>
      <c r="AV33" s="499"/>
      <c r="AW33" s="499"/>
      <c r="AX33" s="499"/>
      <c r="AY33" s="499"/>
      <c r="AZ33" s="491" t="s">
        <v>91</v>
      </c>
      <c r="BA33" s="492"/>
    </row>
    <row r="34" spans="1:53" s="46" customFormat="1" ht="12.75" customHeight="1" x14ac:dyDescent="0.25">
      <c r="A34" s="51" t="s">
        <v>74</v>
      </c>
      <c r="B34" s="483">
        <v>30</v>
      </c>
      <c r="C34" s="483"/>
      <c r="D34" s="483">
        <v>4</v>
      </c>
      <c r="E34" s="483"/>
      <c r="F34" s="483">
        <v>4</v>
      </c>
      <c r="G34" s="483"/>
      <c r="H34" s="483"/>
      <c r="I34" s="483"/>
      <c r="J34" s="483"/>
      <c r="K34" s="483"/>
      <c r="L34" s="483"/>
      <c r="M34" s="483">
        <v>14</v>
      </c>
      <c r="N34" s="483"/>
      <c r="O34" s="474">
        <f>SUM(B34:N34)</f>
        <v>52</v>
      </c>
      <c r="P34" s="475"/>
      <c r="Q34" s="52"/>
      <c r="R34" s="52"/>
      <c r="T34" s="484" t="s">
        <v>93</v>
      </c>
      <c r="U34" s="485"/>
      <c r="V34" s="485"/>
      <c r="W34" s="485"/>
      <c r="X34" s="485"/>
      <c r="Y34" s="485"/>
      <c r="Z34" s="486"/>
      <c r="AA34" s="487">
        <v>2</v>
      </c>
      <c r="AB34" s="488"/>
      <c r="AC34" s="449">
        <v>4</v>
      </c>
      <c r="AD34" s="450"/>
      <c r="AH34" s="451" t="s">
        <v>161</v>
      </c>
      <c r="AI34" s="452"/>
      <c r="AJ34" s="452"/>
      <c r="AK34" s="452"/>
      <c r="AL34" s="452"/>
      <c r="AM34" s="452"/>
      <c r="AN34" s="452"/>
      <c r="AO34" s="452"/>
      <c r="AP34" s="452"/>
      <c r="AQ34" s="453"/>
      <c r="AR34" s="460" t="s">
        <v>162</v>
      </c>
      <c r="AS34" s="461"/>
      <c r="AT34" s="461"/>
      <c r="AU34" s="461"/>
      <c r="AV34" s="461"/>
      <c r="AW34" s="461"/>
      <c r="AX34" s="461"/>
      <c r="AY34" s="462"/>
      <c r="AZ34" s="460">
        <v>3</v>
      </c>
      <c r="BA34" s="469"/>
    </row>
    <row r="35" spans="1:53" s="46" customFormat="1" ht="13.8" thickBot="1" x14ac:dyDescent="0.3">
      <c r="A35" s="51" t="s">
        <v>79</v>
      </c>
      <c r="B35" s="483">
        <v>6</v>
      </c>
      <c r="C35" s="483"/>
      <c r="D35" s="472">
        <v>2</v>
      </c>
      <c r="E35" s="472"/>
      <c r="F35" s="483">
        <v>8</v>
      </c>
      <c r="G35" s="483"/>
      <c r="H35" s="472">
        <v>7</v>
      </c>
      <c r="I35" s="472"/>
      <c r="J35" s="472"/>
      <c r="K35" s="472">
        <v>1</v>
      </c>
      <c r="L35" s="472"/>
      <c r="M35" s="472"/>
      <c r="N35" s="472"/>
      <c r="O35" s="474">
        <f>SUM(B35:N35)</f>
        <v>24</v>
      </c>
      <c r="P35" s="475"/>
      <c r="Q35" s="52"/>
      <c r="R35" s="52"/>
      <c r="T35" s="476" t="s">
        <v>94</v>
      </c>
      <c r="U35" s="477"/>
      <c r="V35" s="477"/>
      <c r="W35" s="477"/>
      <c r="X35" s="477"/>
      <c r="Y35" s="477"/>
      <c r="Z35" s="478"/>
      <c r="AA35" s="479">
        <v>3</v>
      </c>
      <c r="AB35" s="480"/>
      <c r="AC35" s="481">
        <v>8</v>
      </c>
      <c r="AD35" s="482"/>
      <c r="AH35" s="454"/>
      <c r="AI35" s="455"/>
      <c r="AJ35" s="455"/>
      <c r="AK35" s="455"/>
      <c r="AL35" s="455"/>
      <c r="AM35" s="455"/>
      <c r="AN35" s="455"/>
      <c r="AO35" s="455"/>
      <c r="AP35" s="455"/>
      <c r="AQ35" s="456"/>
      <c r="AR35" s="463"/>
      <c r="AS35" s="464"/>
      <c r="AT35" s="464"/>
      <c r="AU35" s="464"/>
      <c r="AV35" s="464"/>
      <c r="AW35" s="464"/>
      <c r="AX35" s="464"/>
      <c r="AY35" s="465"/>
      <c r="AZ35" s="463"/>
      <c r="BA35" s="470"/>
    </row>
    <row r="36" spans="1:53" s="44" customFormat="1" ht="13.5" customHeight="1" thickBot="1" x14ac:dyDescent="0.25">
      <c r="A36" s="53" t="s">
        <v>95</v>
      </c>
      <c r="B36" s="448">
        <f>SUM(B34:C35)</f>
        <v>36</v>
      </c>
      <c r="C36" s="448"/>
      <c r="D36" s="448">
        <f>SUM(D34:E35)</f>
        <v>6</v>
      </c>
      <c r="E36" s="448"/>
      <c r="F36" s="448">
        <f>SUM(F34:G35)</f>
        <v>12</v>
      </c>
      <c r="G36" s="448"/>
      <c r="H36" s="448">
        <f>SUM(H34:I35)</f>
        <v>7</v>
      </c>
      <c r="I36" s="448"/>
      <c r="J36" s="448"/>
      <c r="K36" s="448">
        <f>SUM(K34:L35)</f>
        <v>1</v>
      </c>
      <c r="L36" s="448"/>
      <c r="M36" s="448">
        <f>SUM(M34:N35)</f>
        <v>14</v>
      </c>
      <c r="N36" s="448"/>
      <c r="O36" s="448">
        <f>SUM(O34:P35)</f>
        <v>76</v>
      </c>
      <c r="P36" s="473"/>
      <c r="Q36" s="54"/>
      <c r="R36" s="54"/>
      <c r="AH36" s="457"/>
      <c r="AI36" s="458"/>
      <c r="AJ36" s="458"/>
      <c r="AK36" s="458"/>
      <c r="AL36" s="458"/>
      <c r="AM36" s="458"/>
      <c r="AN36" s="458"/>
      <c r="AO36" s="458"/>
      <c r="AP36" s="458"/>
      <c r="AQ36" s="459"/>
      <c r="AR36" s="466"/>
      <c r="AS36" s="467"/>
      <c r="AT36" s="467"/>
      <c r="AU36" s="467"/>
      <c r="AV36" s="467"/>
      <c r="AW36" s="467"/>
      <c r="AX36" s="467"/>
      <c r="AY36" s="468"/>
      <c r="AZ36" s="466"/>
      <c r="BA36" s="471"/>
    </row>
  </sheetData>
  <mergeCells count="73">
    <mergeCell ref="BY20:CL20"/>
    <mergeCell ref="I1:AQ1"/>
    <mergeCell ref="I2:AQ2"/>
    <mergeCell ref="J3:AO3"/>
    <mergeCell ref="L5:AM5"/>
    <mergeCell ref="L6:AM6"/>
    <mergeCell ref="L9:AM9"/>
    <mergeCell ref="L11:AM11"/>
    <mergeCell ref="BH20:BW20"/>
    <mergeCell ref="L7:AM7"/>
    <mergeCell ref="L8:AM8"/>
    <mergeCell ref="L10:AM10"/>
    <mergeCell ref="AZ33:BA33"/>
    <mergeCell ref="AC33:AD33"/>
    <mergeCell ref="AH33:AQ33"/>
    <mergeCell ref="AR33:AY33"/>
    <mergeCell ref="A21:BA21"/>
    <mergeCell ref="A23:A26"/>
    <mergeCell ref="A29:BA29"/>
    <mergeCell ref="A31:P31"/>
    <mergeCell ref="T31:AD31"/>
    <mergeCell ref="AI31:AZ31"/>
    <mergeCell ref="O33:P33"/>
    <mergeCell ref="T33:Z33"/>
    <mergeCell ref="AA33:AB33"/>
    <mergeCell ref="X23:AA23"/>
    <mergeCell ref="AB23:AE23"/>
    <mergeCell ref="M33:N33"/>
    <mergeCell ref="B34:C34"/>
    <mergeCell ref="D34:E34"/>
    <mergeCell ref="F34:G34"/>
    <mergeCell ref="H34:J34"/>
    <mergeCell ref="K34:L34"/>
    <mergeCell ref="B33:C33"/>
    <mergeCell ref="D33:E33"/>
    <mergeCell ref="F33:G33"/>
    <mergeCell ref="H33:J33"/>
    <mergeCell ref="K33:L33"/>
    <mergeCell ref="B35:C35"/>
    <mergeCell ref="D35:E35"/>
    <mergeCell ref="F35:G35"/>
    <mergeCell ref="H35:J35"/>
    <mergeCell ref="K35:L35"/>
    <mergeCell ref="M36:N36"/>
    <mergeCell ref="AC34:AD34"/>
    <mergeCell ref="AH34:AQ36"/>
    <mergeCell ref="AR34:AY36"/>
    <mergeCell ref="AZ34:BA36"/>
    <mergeCell ref="M35:N35"/>
    <mergeCell ref="O36:P36"/>
    <mergeCell ref="O35:P35"/>
    <mergeCell ref="T35:Z35"/>
    <mergeCell ref="AA35:AB35"/>
    <mergeCell ref="AC35:AD35"/>
    <mergeCell ref="M34:N34"/>
    <mergeCell ref="O34:P34"/>
    <mergeCell ref="T34:Z34"/>
    <mergeCell ref="AA34:AB34"/>
    <mergeCell ref="B36:C36"/>
    <mergeCell ref="D36:E36"/>
    <mergeCell ref="F36:G36"/>
    <mergeCell ref="H36:J36"/>
    <mergeCell ref="K36:L36"/>
    <mergeCell ref="AK23:AN23"/>
    <mergeCell ref="AO23:AR23"/>
    <mergeCell ref="AS23:AW23"/>
    <mergeCell ref="AX23:BA23"/>
    <mergeCell ref="B23:E23"/>
    <mergeCell ref="F23:J23"/>
    <mergeCell ref="K23:N23"/>
    <mergeCell ref="O23:R23"/>
    <mergeCell ref="S23:W23"/>
    <mergeCell ref="AF23:AJ23"/>
  </mergeCells>
  <printOptions horizontalCentered="1"/>
  <pageMargins left="0.35433070866141736" right="0.27559055118110237" top="0.19685039370078741" bottom="0.19685039370078741" header="0" footer="0"/>
  <pageSetup paperSize="9" scale="89" orientation="landscape" r:id="rId1"/>
  <headerFooter differentFirst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abSelected="1" view="pageBreakPreview" topLeftCell="A39" zoomScale="99" zoomScaleNormal="99" zoomScaleSheetLayoutView="99" workbookViewId="0">
      <selection activeCell="R54" sqref="R54"/>
    </sheetView>
  </sheetViews>
  <sheetFormatPr defaultColWidth="9.109375" defaultRowHeight="13.2" x14ac:dyDescent="0.3"/>
  <cols>
    <col min="1" max="1" width="8" style="1" customWidth="1"/>
    <col min="2" max="2" width="54.44140625" style="1" customWidth="1"/>
    <col min="3" max="3" width="4.5546875" style="1" customWidth="1"/>
    <col min="4" max="4" width="6.6640625" style="1" customWidth="1"/>
    <col min="5" max="6" width="5.109375" style="1" customWidth="1"/>
    <col min="7" max="7" width="6.6640625" style="1" customWidth="1"/>
    <col min="8" max="8" width="6.6640625" style="1" bestFit="1" customWidth="1"/>
    <col min="9" max="9" width="5.5546875" style="1" customWidth="1"/>
    <col min="10" max="10" width="5.44140625" style="1" customWidth="1"/>
    <col min="11" max="11" width="5.6640625" style="1" customWidth="1"/>
    <col min="12" max="12" width="4.44140625" style="1" customWidth="1"/>
    <col min="13" max="13" width="5.88671875" style="1" customWidth="1"/>
    <col min="14" max="15" width="5.109375" style="1" customWidth="1"/>
    <col min="16" max="16" width="6.88671875" style="1" customWidth="1"/>
    <col min="17" max="18" width="9.109375" style="1"/>
    <col min="19" max="19" width="9.109375" style="122"/>
    <col min="20" max="16384" width="9.109375" style="1"/>
  </cols>
  <sheetData>
    <row r="1" spans="1:22" ht="16.2" thickBot="1" x14ac:dyDescent="0.3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22" s="4" customFormat="1" ht="45" customHeight="1" x14ac:dyDescent="0.3">
      <c r="A2" s="550" t="s">
        <v>1</v>
      </c>
      <c r="B2" s="552" t="s">
        <v>2</v>
      </c>
      <c r="C2" s="555" t="s">
        <v>3</v>
      </c>
      <c r="D2" s="556"/>
      <c r="E2" s="556"/>
      <c r="F2" s="556"/>
      <c r="G2" s="580" t="s">
        <v>4</v>
      </c>
      <c r="H2" s="582" t="s">
        <v>5</v>
      </c>
      <c r="I2" s="583"/>
      <c r="J2" s="583"/>
      <c r="K2" s="583"/>
      <c r="L2" s="583"/>
      <c r="M2" s="584"/>
      <c r="N2" s="585" t="s">
        <v>6</v>
      </c>
      <c r="O2" s="586"/>
      <c r="P2" s="587"/>
      <c r="S2" s="123"/>
    </row>
    <row r="3" spans="1:22" s="4" customFormat="1" ht="25.5" customHeight="1" x14ac:dyDescent="0.3">
      <c r="A3" s="551"/>
      <c r="B3" s="553"/>
      <c r="C3" s="557" t="s">
        <v>7</v>
      </c>
      <c r="D3" s="557" t="s">
        <v>8</v>
      </c>
      <c r="E3" s="561" t="s">
        <v>9</v>
      </c>
      <c r="F3" s="562"/>
      <c r="G3" s="581"/>
      <c r="H3" s="588" t="s">
        <v>10</v>
      </c>
      <c r="I3" s="562" t="s">
        <v>11</v>
      </c>
      <c r="J3" s="568"/>
      <c r="K3" s="568"/>
      <c r="L3" s="568"/>
      <c r="M3" s="569" t="s">
        <v>12</v>
      </c>
      <c r="N3" s="571" t="s">
        <v>13</v>
      </c>
      <c r="O3" s="561"/>
      <c r="P3" s="5" t="s">
        <v>14</v>
      </c>
      <c r="S3" s="123"/>
    </row>
    <row r="4" spans="1:22" s="4" customFormat="1" ht="19.5" customHeight="1" x14ac:dyDescent="0.3">
      <c r="A4" s="551"/>
      <c r="B4" s="553"/>
      <c r="C4" s="558"/>
      <c r="D4" s="558"/>
      <c r="E4" s="557" t="s">
        <v>113</v>
      </c>
      <c r="F4" s="559" t="s">
        <v>15</v>
      </c>
      <c r="G4" s="581"/>
      <c r="H4" s="589"/>
      <c r="I4" s="565" t="s">
        <v>16</v>
      </c>
      <c r="J4" s="578" t="s">
        <v>17</v>
      </c>
      <c r="K4" s="578"/>
      <c r="L4" s="579"/>
      <c r="M4" s="569"/>
      <c r="N4" s="572" t="s">
        <v>18</v>
      </c>
      <c r="O4" s="573"/>
      <c r="P4" s="574"/>
      <c r="S4" s="123"/>
    </row>
    <row r="5" spans="1:22" s="4" customFormat="1" ht="22.5" customHeight="1" x14ac:dyDescent="0.3">
      <c r="A5" s="551"/>
      <c r="B5" s="553"/>
      <c r="C5" s="558"/>
      <c r="D5" s="558"/>
      <c r="E5" s="558"/>
      <c r="F5" s="560"/>
      <c r="G5" s="581"/>
      <c r="H5" s="589"/>
      <c r="I5" s="566"/>
      <c r="J5" s="565" t="s">
        <v>19</v>
      </c>
      <c r="K5" s="565" t="s">
        <v>20</v>
      </c>
      <c r="L5" s="575" t="s">
        <v>21</v>
      </c>
      <c r="M5" s="569"/>
      <c r="N5" s="88">
        <v>1</v>
      </c>
      <c r="O5" s="89">
        <f>N5+1</f>
        <v>2</v>
      </c>
      <c r="P5" s="5">
        <f>O5+1</f>
        <v>3</v>
      </c>
      <c r="S5" s="123"/>
    </row>
    <row r="6" spans="1:22" s="4" customFormat="1" ht="31.5" customHeight="1" x14ac:dyDescent="0.3">
      <c r="A6" s="551"/>
      <c r="B6" s="553"/>
      <c r="C6" s="558"/>
      <c r="D6" s="558"/>
      <c r="E6" s="558"/>
      <c r="F6" s="560"/>
      <c r="G6" s="581"/>
      <c r="H6" s="589"/>
      <c r="I6" s="566"/>
      <c r="J6" s="566"/>
      <c r="K6" s="566"/>
      <c r="L6" s="576"/>
      <c r="M6" s="570"/>
      <c r="N6" s="572" t="s">
        <v>22</v>
      </c>
      <c r="O6" s="573"/>
      <c r="P6" s="574"/>
      <c r="S6" s="123"/>
    </row>
    <row r="7" spans="1:22" s="4" customFormat="1" ht="26.25" customHeight="1" thickBot="1" x14ac:dyDescent="0.35">
      <c r="A7" s="551"/>
      <c r="B7" s="554"/>
      <c r="C7" s="558"/>
      <c r="D7" s="558"/>
      <c r="E7" s="558"/>
      <c r="F7" s="560"/>
      <c r="G7" s="581"/>
      <c r="H7" s="590"/>
      <c r="I7" s="567"/>
      <c r="J7" s="567"/>
      <c r="K7" s="567"/>
      <c r="L7" s="577"/>
      <c r="M7" s="570"/>
      <c r="N7" s="88">
        <v>15</v>
      </c>
      <c r="O7" s="89">
        <v>15</v>
      </c>
      <c r="P7" s="85">
        <v>6</v>
      </c>
      <c r="S7" s="123"/>
    </row>
    <row r="8" spans="1:22" s="4" customFormat="1" ht="18.75" customHeight="1" thickTop="1" thickBot="1" x14ac:dyDescent="0.35">
      <c r="A8" s="6">
        <v>1</v>
      </c>
      <c r="B8" s="7">
        <f>A8+1</f>
        <v>2</v>
      </c>
      <c r="C8" s="7">
        <f t="shared" ref="C8:P8" si="0">B8+1</f>
        <v>3</v>
      </c>
      <c r="D8" s="7">
        <f t="shared" si="0"/>
        <v>4</v>
      </c>
      <c r="E8" s="7">
        <f t="shared" si="0"/>
        <v>5</v>
      </c>
      <c r="F8" s="226">
        <f t="shared" si="0"/>
        <v>6</v>
      </c>
      <c r="G8" s="228">
        <f t="shared" si="0"/>
        <v>7</v>
      </c>
      <c r="H8" s="227">
        <f t="shared" si="0"/>
        <v>8</v>
      </c>
      <c r="I8" s="7">
        <f t="shared" si="0"/>
        <v>9</v>
      </c>
      <c r="J8" s="7">
        <f t="shared" si="0"/>
        <v>10</v>
      </c>
      <c r="K8" s="7">
        <f t="shared" si="0"/>
        <v>11</v>
      </c>
      <c r="L8" s="226">
        <f t="shared" si="0"/>
        <v>12</v>
      </c>
      <c r="M8" s="228">
        <f t="shared" si="0"/>
        <v>13</v>
      </c>
      <c r="N8" s="227">
        <f>M8+1</f>
        <v>14</v>
      </c>
      <c r="O8" s="7">
        <f t="shared" si="0"/>
        <v>15</v>
      </c>
      <c r="P8" s="8">
        <f t="shared" si="0"/>
        <v>16</v>
      </c>
      <c r="S8" s="123"/>
    </row>
    <row r="9" spans="1:22" s="13" customFormat="1" ht="18" customHeight="1" thickBot="1" x14ac:dyDescent="0.35">
      <c r="A9" s="9" t="s">
        <v>23</v>
      </c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  <c r="S9" s="523" t="s">
        <v>128</v>
      </c>
      <c r="T9" s="524"/>
      <c r="U9" s="524"/>
    </row>
    <row r="10" spans="1:22" s="13" customFormat="1" ht="18" customHeight="1" thickBot="1" x14ac:dyDescent="0.35">
      <c r="A10" s="529" t="s">
        <v>24</v>
      </c>
      <c r="B10" s="530"/>
      <c r="C10" s="530"/>
      <c r="D10" s="530"/>
      <c r="E10" s="530"/>
      <c r="F10" s="530"/>
      <c r="G10" s="530"/>
      <c r="H10" s="530"/>
      <c r="I10" s="530"/>
      <c r="J10" s="530"/>
      <c r="K10" s="530"/>
      <c r="L10" s="530"/>
      <c r="M10" s="530"/>
      <c r="N10" s="530"/>
      <c r="O10" s="530"/>
      <c r="P10" s="531"/>
      <c r="S10" s="125" t="s">
        <v>129</v>
      </c>
      <c r="T10" s="125" t="s">
        <v>130</v>
      </c>
      <c r="U10" s="125" t="s">
        <v>131</v>
      </c>
    </row>
    <row r="11" spans="1:22" s="14" customFormat="1" ht="13.8" x14ac:dyDescent="0.3">
      <c r="A11" s="350" t="s">
        <v>25</v>
      </c>
      <c r="B11" s="351" t="s">
        <v>317</v>
      </c>
      <c r="C11" s="352">
        <v>2</v>
      </c>
      <c r="D11" s="352">
        <v>1</v>
      </c>
      <c r="E11" s="352"/>
      <c r="F11" s="353"/>
      <c r="G11" s="354">
        <v>4</v>
      </c>
      <c r="H11" s="355">
        <f>G11*30</f>
        <v>120</v>
      </c>
      <c r="I11" s="356">
        <f>SUM(J11:L11)</f>
        <v>52</v>
      </c>
      <c r="J11" s="338"/>
      <c r="K11" s="338"/>
      <c r="L11" s="339">
        <v>52</v>
      </c>
      <c r="M11" s="357">
        <f>H11-I11</f>
        <v>68</v>
      </c>
      <c r="N11" s="156">
        <v>0.5</v>
      </c>
      <c r="O11" s="157">
        <v>3</v>
      </c>
      <c r="P11" s="60"/>
      <c r="Q11" s="129">
        <f>I11/H11</f>
        <v>0.43333333333333335</v>
      </c>
      <c r="R11" s="129" t="str">
        <f>IF(Q11&gt;50%,Q11,"")</f>
        <v/>
      </c>
      <c r="S11" s="330">
        <v>1</v>
      </c>
      <c r="T11" s="126">
        <v>3</v>
      </c>
      <c r="U11" s="126"/>
      <c r="V11" s="147"/>
    </row>
    <row r="12" spans="1:22" s="14" customFormat="1" ht="13.8" x14ac:dyDescent="0.3">
      <c r="A12" s="350" t="s">
        <v>26</v>
      </c>
      <c r="B12" s="358" t="s">
        <v>96</v>
      </c>
      <c r="C12" s="352">
        <v>1</v>
      </c>
      <c r="D12" s="352"/>
      <c r="E12" s="352"/>
      <c r="F12" s="353">
        <v>1</v>
      </c>
      <c r="G12" s="354">
        <v>4</v>
      </c>
      <c r="H12" s="355">
        <f>G12*30</f>
        <v>120</v>
      </c>
      <c r="I12" s="345">
        <f>SUM(J12:L12)</f>
        <v>30</v>
      </c>
      <c r="J12" s="338">
        <v>16</v>
      </c>
      <c r="K12" s="338"/>
      <c r="L12" s="339">
        <v>14</v>
      </c>
      <c r="M12" s="359">
        <f>H12-I12</f>
        <v>90</v>
      </c>
      <c r="N12" s="156">
        <v>2</v>
      </c>
      <c r="O12" s="156"/>
      <c r="P12" s="58"/>
      <c r="Q12" s="129">
        <f>I12/H12</f>
        <v>0.25</v>
      </c>
      <c r="R12" s="129" t="str">
        <f>IF(Q12&gt;50%,Q12,"")</f>
        <v/>
      </c>
      <c r="S12" s="330">
        <v>4</v>
      </c>
      <c r="T12" s="126"/>
      <c r="U12" s="126"/>
      <c r="V12" s="147"/>
    </row>
    <row r="13" spans="1:22" s="14" customFormat="1" ht="13.8" x14ac:dyDescent="0.3">
      <c r="A13" s="360" t="s">
        <v>27</v>
      </c>
      <c r="B13" s="358" t="s">
        <v>97</v>
      </c>
      <c r="C13" s="352"/>
      <c r="D13" s="352">
        <v>1</v>
      </c>
      <c r="E13" s="352"/>
      <c r="F13" s="353"/>
      <c r="G13" s="354">
        <v>4</v>
      </c>
      <c r="H13" s="355">
        <f>G13*30</f>
        <v>120</v>
      </c>
      <c r="I13" s="345">
        <f>SUM(J13:L13)</f>
        <v>30</v>
      </c>
      <c r="J13" s="338">
        <v>14</v>
      </c>
      <c r="K13" s="338"/>
      <c r="L13" s="339">
        <v>16</v>
      </c>
      <c r="M13" s="359">
        <f>H13-I13</f>
        <v>90</v>
      </c>
      <c r="N13" s="156">
        <v>2</v>
      </c>
      <c r="O13" s="156"/>
      <c r="P13" s="58"/>
      <c r="Q13" s="129">
        <f>I13/H13</f>
        <v>0.25</v>
      </c>
      <c r="R13" s="129" t="str">
        <f>IF(Q13&gt;50%,Q13,"")</f>
        <v/>
      </c>
      <c r="S13" s="126">
        <v>4</v>
      </c>
      <c r="T13" s="126"/>
      <c r="U13" s="126"/>
      <c r="V13" s="147"/>
    </row>
    <row r="14" spans="1:22" s="14" customFormat="1" ht="14.4" thickBot="1" x14ac:dyDescent="0.35">
      <c r="A14" s="350" t="s">
        <v>319</v>
      </c>
      <c r="B14" s="398" t="s">
        <v>318</v>
      </c>
      <c r="C14" s="352"/>
      <c r="D14" s="352">
        <v>1</v>
      </c>
      <c r="E14" s="352"/>
      <c r="F14" s="353"/>
      <c r="G14" s="354">
        <v>3</v>
      </c>
      <c r="H14" s="355">
        <f>G14*30</f>
        <v>90</v>
      </c>
      <c r="I14" s="345">
        <f>SUM(J14:L14)</f>
        <v>22</v>
      </c>
      <c r="J14" s="338">
        <v>14</v>
      </c>
      <c r="K14" s="338"/>
      <c r="L14" s="339">
        <v>8</v>
      </c>
      <c r="M14" s="359">
        <f>H14-I14</f>
        <v>68</v>
      </c>
      <c r="N14" s="156">
        <v>1.5</v>
      </c>
      <c r="O14" s="156"/>
      <c r="P14" s="58"/>
      <c r="Q14" s="129">
        <f>I14/H14</f>
        <v>0.24444444444444444</v>
      </c>
      <c r="R14" s="129" t="str">
        <f>IF(Q14&gt;50%,Q14,"")</f>
        <v/>
      </c>
      <c r="S14" s="330">
        <v>3</v>
      </c>
      <c r="T14" s="126"/>
      <c r="U14" s="126"/>
      <c r="V14" s="147"/>
    </row>
    <row r="15" spans="1:22" s="14" customFormat="1" ht="16.2" thickBot="1" x14ac:dyDescent="0.35">
      <c r="A15" s="399"/>
      <c r="B15" s="400" t="s">
        <v>110</v>
      </c>
      <c r="C15" s="401">
        <f>COUNTA(C11:C14)</f>
        <v>2</v>
      </c>
      <c r="D15" s="401">
        <f>COUNTA(D11:D14)</f>
        <v>3</v>
      </c>
      <c r="E15" s="401">
        <f>COUNTA(E11:E14)</f>
        <v>0</v>
      </c>
      <c r="F15" s="401">
        <f>COUNTA(F11:F14)</f>
        <v>1</v>
      </c>
      <c r="G15" s="402">
        <f t="shared" ref="G15:P15" si="1">SUM(G11:G14)</f>
        <v>15</v>
      </c>
      <c r="H15" s="403">
        <f t="shared" si="1"/>
        <v>450</v>
      </c>
      <c r="I15" s="404">
        <f t="shared" si="1"/>
        <v>134</v>
      </c>
      <c r="J15" s="404">
        <f t="shared" si="1"/>
        <v>44</v>
      </c>
      <c r="K15" s="404">
        <f t="shared" si="1"/>
        <v>0</v>
      </c>
      <c r="L15" s="405">
        <f t="shared" si="1"/>
        <v>90</v>
      </c>
      <c r="M15" s="402">
        <f t="shared" si="1"/>
        <v>316</v>
      </c>
      <c r="N15" s="403">
        <f t="shared" si="1"/>
        <v>6</v>
      </c>
      <c r="O15" s="404">
        <f t="shared" si="1"/>
        <v>3</v>
      </c>
      <c r="P15" s="406">
        <f t="shared" si="1"/>
        <v>0</v>
      </c>
      <c r="Q15" s="13"/>
      <c r="R15" s="13"/>
      <c r="S15" s="125"/>
      <c r="T15" s="125"/>
      <c r="U15" s="125"/>
      <c r="V15" s="148"/>
    </row>
    <row r="16" spans="1:22" s="14" customFormat="1" ht="16.2" thickBot="1" x14ac:dyDescent="0.35">
      <c r="A16" s="529" t="s">
        <v>28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O16" s="530"/>
      <c r="P16" s="531"/>
      <c r="Q16" s="13"/>
      <c r="R16" s="13"/>
      <c r="S16" s="125"/>
      <c r="T16" s="125"/>
      <c r="U16" s="125"/>
      <c r="V16" s="149"/>
    </row>
    <row r="17" spans="1:22" s="14" customFormat="1" ht="17.399999999999999" thickBot="1" x14ac:dyDescent="0.35">
      <c r="A17" s="423"/>
      <c r="B17" s="420" t="s">
        <v>106</v>
      </c>
      <c r="C17" s="424"/>
      <c r="D17" s="424">
        <v>2</v>
      </c>
      <c r="E17" s="424"/>
      <c r="F17" s="424"/>
      <c r="G17" s="425">
        <f>SUM(G18:G19)</f>
        <v>10</v>
      </c>
      <c r="H17" s="426">
        <f t="shared" ref="H17:P17" si="2">SUM(H18:H19)</f>
        <v>300</v>
      </c>
      <c r="I17" s="424">
        <f t="shared" si="2"/>
        <v>106</v>
      </c>
      <c r="J17" s="427">
        <f t="shared" si="2"/>
        <v>60</v>
      </c>
      <c r="K17" s="427">
        <f t="shared" si="2"/>
        <v>0</v>
      </c>
      <c r="L17" s="428">
        <f t="shared" si="2"/>
        <v>46</v>
      </c>
      <c r="M17" s="425">
        <f t="shared" si="2"/>
        <v>194</v>
      </c>
      <c r="N17" s="426">
        <f t="shared" si="2"/>
        <v>0</v>
      </c>
      <c r="O17" s="429">
        <f t="shared" si="2"/>
        <v>3.5</v>
      </c>
      <c r="P17" s="428">
        <f t="shared" si="2"/>
        <v>9</v>
      </c>
      <c r="Q17" s="13"/>
      <c r="R17" s="13"/>
      <c r="S17" s="125"/>
      <c r="T17" s="125"/>
      <c r="U17" s="125"/>
      <c r="V17" s="150"/>
    </row>
    <row r="18" spans="1:22" s="14" customFormat="1" ht="13.8" x14ac:dyDescent="0.3">
      <c r="A18" s="77" t="s">
        <v>29</v>
      </c>
      <c r="B18" s="548" t="s">
        <v>132</v>
      </c>
      <c r="C18" s="78"/>
      <c r="D18" s="78">
        <v>2</v>
      </c>
      <c r="E18" s="78"/>
      <c r="F18" s="79"/>
      <c r="G18" s="80">
        <v>5</v>
      </c>
      <c r="H18" s="143">
        <f>G18*30</f>
        <v>150</v>
      </c>
      <c r="I18" s="345">
        <f t="shared" ref="I18" si="3">SUM(J18:L18)</f>
        <v>52</v>
      </c>
      <c r="J18" s="334">
        <v>30</v>
      </c>
      <c r="K18" s="334"/>
      <c r="L18" s="346">
        <v>22</v>
      </c>
      <c r="M18" s="137">
        <f>H18-I18</f>
        <v>98</v>
      </c>
      <c r="N18" s="158"/>
      <c r="O18" s="344">
        <v>3.5</v>
      </c>
      <c r="P18" s="82"/>
      <c r="Q18" s="129">
        <f>I18/H18</f>
        <v>0.34666666666666668</v>
      </c>
      <c r="R18" s="129" t="str">
        <f>IF(Q18&gt;50%,Q18,"")</f>
        <v/>
      </c>
      <c r="S18" s="126"/>
      <c r="T18" s="126">
        <v>5</v>
      </c>
      <c r="U18" s="126"/>
      <c r="V18" s="145"/>
    </row>
    <row r="19" spans="1:22" s="14" customFormat="1" ht="30" customHeight="1" thickBot="1" x14ac:dyDescent="0.35">
      <c r="A19" s="77" t="s">
        <v>149</v>
      </c>
      <c r="B19" s="549"/>
      <c r="C19" s="134"/>
      <c r="D19" s="134">
        <v>3</v>
      </c>
      <c r="E19" s="134"/>
      <c r="F19" s="135"/>
      <c r="G19" s="144">
        <v>5</v>
      </c>
      <c r="H19" s="143">
        <f>G19*30</f>
        <v>150</v>
      </c>
      <c r="I19" s="345">
        <f t="shared" ref="I19" si="4">SUM(J19:L19)</f>
        <v>54</v>
      </c>
      <c r="J19" s="347">
        <v>30</v>
      </c>
      <c r="K19" s="347"/>
      <c r="L19" s="348">
        <v>24</v>
      </c>
      <c r="M19" s="136">
        <f>H19-I19</f>
        <v>96</v>
      </c>
      <c r="N19" s="159"/>
      <c r="O19" s="160"/>
      <c r="P19" s="349">
        <v>9</v>
      </c>
      <c r="Q19" s="129">
        <f>I19/H19</f>
        <v>0.36</v>
      </c>
      <c r="R19" s="129" t="str">
        <f>IF(Q19&gt;50%,Q19,"")</f>
        <v/>
      </c>
      <c r="S19" s="126"/>
      <c r="T19" s="126"/>
      <c r="U19" s="126">
        <v>5</v>
      </c>
      <c r="V19" s="145"/>
    </row>
    <row r="20" spans="1:22" s="13" customFormat="1" ht="16.2" thickBot="1" x14ac:dyDescent="0.35">
      <c r="A20" s="15"/>
      <c r="B20" s="16" t="s">
        <v>30</v>
      </c>
      <c r="C20" s="16">
        <f t="shared" ref="C20:P20" si="5">SUM(C15,C17)</f>
        <v>2</v>
      </c>
      <c r="D20" s="16">
        <f t="shared" si="5"/>
        <v>5</v>
      </c>
      <c r="E20" s="16">
        <f t="shared" si="5"/>
        <v>0</v>
      </c>
      <c r="F20" s="17">
        <f t="shared" si="5"/>
        <v>1</v>
      </c>
      <c r="G20" s="18">
        <f>SUM(G15,G17)</f>
        <v>25</v>
      </c>
      <c r="H20" s="19">
        <f t="shared" si="5"/>
        <v>750</v>
      </c>
      <c r="I20" s="20">
        <f t="shared" si="5"/>
        <v>240</v>
      </c>
      <c r="J20" s="20">
        <f t="shared" si="5"/>
        <v>104</v>
      </c>
      <c r="K20" s="20">
        <f t="shared" si="5"/>
        <v>0</v>
      </c>
      <c r="L20" s="21">
        <f t="shared" si="5"/>
        <v>136</v>
      </c>
      <c r="M20" s="18">
        <f t="shared" si="5"/>
        <v>510</v>
      </c>
      <c r="N20" s="19">
        <f t="shared" si="5"/>
        <v>6</v>
      </c>
      <c r="O20" s="20">
        <f t="shared" si="5"/>
        <v>6.5</v>
      </c>
      <c r="P20" s="22">
        <f t="shared" si="5"/>
        <v>9</v>
      </c>
      <c r="Q20" s="129"/>
      <c r="R20" s="129" t="str">
        <f>IF(Q20&gt;50%,Q20,"")</f>
        <v/>
      </c>
      <c r="S20" s="126"/>
      <c r="T20" s="126"/>
      <c r="U20" s="126"/>
      <c r="V20" s="151"/>
    </row>
    <row r="21" spans="1:22" s="14" customFormat="1" ht="21" customHeight="1" thickBot="1" x14ac:dyDescent="0.35">
      <c r="A21" s="543" t="s">
        <v>31</v>
      </c>
      <c r="B21" s="544"/>
      <c r="C21" s="544"/>
      <c r="D21" s="544"/>
      <c r="E21" s="544"/>
      <c r="F21" s="544"/>
      <c r="G21" s="544"/>
      <c r="H21" s="544"/>
      <c r="I21" s="544"/>
      <c r="J21" s="544"/>
      <c r="K21" s="544"/>
      <c r="L21" s="544"/>
      <c r="M21" s="544"/>
      <c r="N21" s="544"/>
      <c r="O21" s="544"/>
      <c r="P21" s="545"/>
      <c r="Q21" s="129"/>
      <c r="R21" s="129"/>
      <c r="S21" s="126"/>
      <c r="T21" s="126"/>
      <c r="U21" s="126"/>
      <c r="V21" s="152"/>
    </row>
    <row r="22" spans="1:22" s="14" customFormat="1" ht="19.5" customHeight="1" thickBot="1" x14ac:dyDescent="0.35">
      <c r="A22" s="532" t="s">
        <v>32</v>
      </c>
      <c r="B22" s="533"/>
      <c r="C22" s="533"/>
      <c r="D22" s="533"/>
      <c r="E22" s="533"/>
      <c r="F22" s="533"/>
      <c r="G22" s="533"/>
      <c r="H22" s="533"/>
      <c r="I22" s="533"/>
      <c r="J22" s="533"/>
      <c r="K22" s="533"/>
      <c r="L22" s="533"/>
      <c r="M22" s="533"/>
      <c r="N22" s="533"/>
      <c r="O22" s="533"/>
      <c r="P22" s="534"/>
      <c r="Q22" s="13"/>
      <c r="R22" s="13"/>
      <c r="S22" s="125"/>
      <c r="T22" s="125"/>
      <c r="U22" s="125"/>
      <c r="V22" s="152"/>
    </row>
    <row r="23" spans="1:22" s="14" customFormat="1" ht="15" customHeight="1" x14ac:dyDescent="0.3">
      <c r="A23" s="361" t="s">
        <v>33</v>
      </c>
      <c r="B23" s="358" t="s">
        <v>98</v>
      </c>
      <c r="C23" s="362"/>
      <c r="D23" s="362">
        <v>1</v>
      </c>
      <c r="E23" s="363"/>
      <c r="F23" s="364"/>
      <c r="G23" s="365">
        <v>4</v>
      </c>
      <c r="H23" s="366">
        <f>G23*30</f>
        <v>120</v>
      </c>
      <c r="I23" s="367">
        <f>SUM(J23:L23)</f>
        <v>38</v>
      </c>
      <c r="J23" s="336">
        <v>24</v>
      </c>
      <c r="K23" s="336"/>
      <c r="L23" s="337">
        <v>14</v>
      </c>
      <c r="M23" s="357">
        <f t="shared" ref="M23:M31" si="6">H23-I23</f>
        <v>82</v>
      </c>
      <c r="N23" s="430">
        <v>2.5</v>
      </c>
      <c r="O23" s="161"/>
      <c r="P23" s="68"/>
      <c r="Q23" s="129">
        <f t="shared" ref="Q23:Q37" si="7">I23/H23</f>
        <v>0.31666666666666665</v>
      </c>
      <c r="S23" s="126">
        <v>4</v>
      </c>
      <c r="T23" s="126"/>
      <c r="U23" s="126"/>
      <c r="V23" s="153"/>
    </row>
    <row r="24" spans="1:22" s="14" customFormat="1" ht="27.6" x14ac:dyDescent="0.3">
      <c r="A24" s="361" t="s">
        <v>34</v>
      </c>
      <c r="B24" s="368" t="s">
        <v>99</v>
      </c>
      <c r="C24" s="352">
        <v>1</v>
      </c>
      <c r="D24" s="352"/>
      <c r="E24" s="369"/>
      <c r="F24" s="370"/>
      <c r="G24" s="371">
        <v>4</v>
      </c>
      <c r="H24" s="366">
        <f t="shared" ref="H24:H29" si="8">G24*30</f>
        <v>120</v>
      </c>
      <c r="I24" s="367">
        <f>SUM(J24:L24)</f>
        <v>38</v>
      </c>
      <c r="J24" s="338">
        <v>24</v>
      </c>
      <c r="K24" s="338"/>
      <c r="L24" s="339">
        <v>14</v>
      </c>
      <c r="M24" s="359">
        <f t="shared" si="6"/>
        <v>82</v>
      </c>
      <c r="N24" s="431">
        <v>2.5</v>
      </c>
      <c r="O24" s="162"/>
      <c r="P24" s="67"/>
      <c r="Q24" s="129">
        <f t="shared" si="7"/>
        <v>0.31666666666666665</v>
      </c>
      <c r="S24" s="330">
        <v>4</v>
      </c>
      <c r="T24" s="126"/>
      <c r="U24" s="126"/>
      <c r="V24" s="153"/>
    </row>
    <row r="25" spans="1:22" s="14" customFormat="1" ht="17.25" customHeight="1" x14ac:dyDescent="0.3">
      <c r="A25" s="361" t="s">
        <v>35</v>
      </c>
      <c r="B25" s="358" t="s">
        <v>101</v>
      </c>
      <c r="C25" s="355">
        <v>1</v>
      </c>
      <c r="D25" s="352"/>
      <c r="E25" s="369"/>
      <c r="F25" s="370"/>
      <c r="G25" s="372">
        <v>4</v>
      </c>
      <c r="H25" s="366">
        <f>G25*30</f>
        <v>120</v>
      </c>
      <c r="I25" s="367">
        <f>SUM(J25:L25)</f>
        <v>30</v>
      </c>
      <c r="J25" s="340">
        <v>16</v>
      </c>
      <c r="K25" s="340"/>
      <c r="L25" s="341">
        <v>14</v>
      </c>
      <c r="M25" s="373">
        <f>H25-I25</f>
        <v>90</v>
      </c>
      <c r="N25" s="432">
        <v>2</v>
      </c>
      <c r="O25" s="162"/>
      <c r="P25" s="67"/>
      <c r="Q25" s="331">
        <f>I25/H25</f>
        <v>0.25</v>
      </c>
      <c r="R25" s="129" t="str">
        <f>IF(Q25&gt;50%,Q25,"")</f>
        <v/>
      </c>
      <c r="S25" s="126">
        <v>4</v>
      </c>
      <c r="T25" s="126"/>
      <c r="U25" s="126"/>
      <c r="V25" s="153"/>
    </row>
    <row r="26" spans="1:22" s="14" customFormat="1" ht="17.25" customHeight="1" x14ac:dyDescent="0.3">
      <c r="A26" s="374" t="s">
        <v>36</v>
      </c>
      <c r="B26" s="358" t="s">
        <v>102</v>
      </c>
      <c r="C26" s="355">
        <v>1</v>
      </c>
      <c r="D26" s="352"/>
      <c r="E26" s="369"/>
      <c r="F26" s="370"/>
      <c r="G26" s="372">
        <v>4</v>
      </c>
      <c r="H26" s="355">
        <f>G26*30</f>
        <v>120</v>
      </c>
      <c r="I26" s="375">
        <f>SUM(J26:L26)</f>
        <v>30</v>
      </c>
      <c r="J26" s="340">
        <v>16</v>
      </c>
      <c r="K26" s="340"/>
      <c r="L26" s="341">
        <v>14</v>
      </c>
      <c r="M26" s="373">
        <f>H26-I26</f>
        <v>90</v>
      </c>
      <c r="N26" s="433">
        <v>2</v>
      </c>
      <c r="O26" s="164"/>
      <c r="P26" s="67"/>
      <c r="Q26" s="331">
        <f>I26/H26</f>
        <v>0.25</v>
      </c>
      <c r="R26" s="129" t="str">
        <f>IF(Q26&gt;50%,Q26,"")</f>
        <v/>
      </c>
      <c r="S26" s="126">
        <v>4</v>
      </c>
      <c r="T26" s="126"/>
      <c r="U26" s="126"/>
      <c r="V26" s="153"/>
    </row>
    <row r="27" spans="1:22" s="14" customFormat="1" ht="28.2" customHeight="1" thickBot="1" x14ac:dyDescent="0.35">
      <c r="A27" s="376" t="s">
        <v>37</v>
      </c>
      <c r="B27" s="377" t="s">
        <v>100</v>
      </c>
      <c r="C27" s="378">
        <v>2</v>
      </c>
      <c r="D27" s="378">
        <v>1</v>
      </c>
      <c r="E27" s="379"/>
      <c r="F27" s="380"/>
      <c r="G27" s="381">
        <v>4</v>
      </c>
      <c r="H27" s="382">
        <f t="shared" si="8"/>
        <v>120</v>
      </c>
      <c r="I27" s="383">
        <f>SUM(J27:L27)</f>
        <v>38</v>
      </c>
      <c r="J27" s="342">
        <v>24</v>
      </c>
      <c r="K27" s="342"/>
      <c r="L27" s="343">
        <v>14</v>
      </c>
      <c r="M27" s="384">
        <f t="shared" si="6"/>
        <v>82</v>
      </c>
      <c r="N27" s="434">
        <v>0.5</v>
      </c>
      <c r="O27" s="332">
        <v>2</v>
      </c>
      <c r="P27" s="69"/>
      <c r="Q27" s="129">
        <f t="shared" si="7"/>
        <v>0.31666666666666665</v>
      </c>
      <c r="R27" s="129" t="str">
        <f t="shared" ref="R27:R35" si="9">IF(Q27&gt;50%,Q27,"")</f>
        <v/>
      </c>
      <c r="S27" s="126">
        <v>2</v>
      </c>
      <c r="T27" s="126">
        <v>2</v>
      </c>
      <c r="U27" s="126"/>
      <c r="V27" s="153"/>
    </row>
    <row r="28" spans="1:22" s="14" customFormat="1" ht="13.8" x14ac:dyDescent="0.3">
      <c r="A28" s="61" t="s">
        <v>38</v>
      </c>
      <c r="B28" s="115" t="s">
        <v>103</v>
      </c>
      <c r="C28" s="116"/>
      <c r="D28" s="62">
        <v>2</v>
      </c>
      <c r="E28" s="117"/>
      <c r="F28" s="118"/>
      <c r="G28" s="119">
        <v>6</v>
      </c>
      <c r="H28" s="63">
        <f t="shared" si="8"/>
        <v>180</v>
      </c>
      <c r="I28" s="64"/>
      <c r="J28" s="64"/>
      <c r="K28" s="64"/>
      <c r="L28" s="120"/>
      <c r="M28" s="65">
        <f t="shared" si="6"/>
        <v>180</v>
      </c>
      <c r="N28" s="163"/>
      <c r="O28" s="163"/>
      <c r="P28" s="86"/>
      <c r="Q28" s="129"/>
      <c r="R28" s="129" t="str">
        <f t="shared" si="9"/>
        <v/>
      </c>
      <c r="S28" s="126"/>
      <c r="T28" s="126">
        <v>6</v>
      </c>
      <c r="U28" s="126"/>
      <c r="V28" s="148"/>
    </row>
    <row r="29" spans="1:22" s="14" customFormat="1" ht="13.8" x14ac:dyDescent="0.3">
      <c r="A29" s="95" t="s">
        <v>39</v>
      </c>
      <c r="B29" s="55" t="s">
        <v>104</v>
      </c>
      <c r="C29" s="96"/>
      <c r="D29" s="66">
        <v>3</v>
      </c>
      <c r="E29" s="97"/>
      <c r="F29" s="98"/>
      <c r="G29" s="90">
        <v>12</v>
      </c>
      <c r="H29" s="56">
        <f t="shared" si="8"/>
        <v>360</v>
      </c>
      <c r="I29" s="99"/>
      <c r="J29" s="99"/>
      <c r="K29" s="99"/>
      <c r="L29" s="100"/>
      <c r="M29" s="57">
        <f t="shared" si="6"/>
        <v>360</v>
      </c>
      <c r="N29" s="164"/>
      <c r="O29" s="164"/>
      <c r="P29" s="101"/>
      <c r="Q29" s="129"/>
      <c r="R29" s="129" t="str">
        <f t="shared" si="9"/>
        <v/>
      </c>
      <c r="S29" s="126"/>
      <c r="T29" s="126"/>
      <c r="U29" s="126">
        <v>12</v>
      </c>
      <c r="V29" s="148"/>
    </row>
    <row r="30" spans="1:22" s="14" customFormat="1" ht="13.8" x14ac:dyDescent="0.3">
      <c r="A30" s="107"/>
      <c r="B30" s="132" t="s">
        <v>145</v>
      </c>
      <c r="C30" s="108"/>
      <c r="D30" s="108"/>
      <c r="E30" s="108"/>
      <c r="F30" s="109"/>
      <c r="G30" s="110">
        <v>12</v>
      </c>
      <c r="H30" s="59">
        <f t="shared" ref="H30:H31" si="10">G30*30</f>
        <v>360</v>
      </c>
      <c r="I30" s="111"/>
      <c r="J30" s="111"/>
      <c r="K30" s="111"/>
      <c r="L30" s="112"/>
      <c r="M30" s="113">
        <f t="shared" si="6"/>
        <v>360</v>
      </c>
      <c r="N30" s="165"/>
      <c r="O30" s="166"/>
      <c r="P30" s="114"/>
      <c r="Q30" s="129"/>
      <c r="R30" s="129" t="str">
        <f t="shared" si="9"/>
        <v/>
      </c>
      <c r="S30" s="126"/>
      <c r="T30" s="126"/>
      <c r="U30" s="126">
        <v>12</v>
      </c>
      <c r="V30" s="148"/>
    </row>
    <row r="31" spans="1:22" s="23" customFormat="1" ht="17.25" customHeight="1" thickBot="1" x14ac:dyDescent="0.35">
      <c r="A31" s="102"/>
      <c r="B31" s="133" t="s">
        <v>146</v>
      </c>
      <c r="C31" s="103">
        <v>3</v>
      </c>
      <c r="D31" s="103"/>
      <c r="E31" s="91"/>
      <c r="F31" s="92"/>
      <c r="G31" s="121"/>
      <c r="H31" s="104">
        <f t="shared" si="10"/>
        <v>0</v>
      </c>
      <c r="I31" s="93"/>
      <c r="J31" s="93"/>
      <c r="K31" s="93"/>
      <c r="L31" s="94"/>
      <c r="M31" s="105">
        <f t="shared" si="6"/>
        <v>0</v>
      </c>
      <c r="N31" s="167"/>
      <c r="O31" s="168"/>
      <c r="P31" s="106"/>
      <c r="Q31" s="129"/>
      <c r="R31" s="129"/>
      <c r="S31" s="126"/>
      <c r="T31" s="126"/>
      <c r="U31" s="126"/>
      <c r="V31" s="154"/>
    </row>
    <row r="32" spans="1:22" s="13" customFormat="1" ht="16.5" customHeight="1" thickBot="1" x14ac:dyDescent="0.35">
      <c r="A32" s="407"/>
      <c r="B32" s="400" t="s">
        <v>109</v>
      </c>
      <c r="C32" s="408">
        <v>5</v>
      </c>
      <c r="D32" s="408">
        <f>COUNTA(D23:D31)</f>
        <v>4</v>
      </c>
      <c r="E32" s="408">
        <f>COUNTA(E23:E31)</f>
        <v>0</v>
      </c>
      <c r="F32" s="408">
        <f>COUNTA(F23:F31)</f>
        <v>0</v>
      </c>
      <c r="G32" s="409">
        <f t="shared" ref="G32:P32" si="11">SUM(G23:G31)</f>
        <v>50</v>
      </c>
      <c r="H32" s="410">
        <f t="shared" si="11"/>
        <v>1500</v>
      </c>
      <c r="I32" s="411">
        <f t="shared" si="11"/>
        <v>174</v>
      </c>
      <c r="J32" s="411">
        <f t="shared" si="11"/>
        <v>104</v>
      </c>
      <c r="K32" s="411">
        <f t="shared" si="11"/>
        <v>0</v>
      </c>
      <c r="L32" s="412">
        <f t="shared" si="11"/>
        <v>70</v>
      </c>
      <c r="M32" s="409">
        <f t="shared" si="11"/>
        <v>1326</v>
      </c>
      <c r="N32" s="410">
        <f t="shared" si="11"/>
        <v>9.5</v>
      </c>
      <c r="O32" s="411">
        <f t="shared" si="11"/>
        <v>2</v>
      </c>
      <c r="P32" s="413">
        <f t="shared" si="11"/>
        <v>0</v>
      </c>
      <c r="Q32" s="129"/>
      <c r="R32" s="129"/>
      <c r="S32" s="126"/>
      <c r="T32" s="126"/>
      <c r="U32" s="126"/>
      <c r="V32" s="148"/>
    </row>
    <row r="33" spans="1:22" s="14" customFormat="1" ht="16.2" thickBot="1" x14ac:dyDescent="0.35">
      <c r="A33" s="532" t="s">
        <v>107</v>
      </c>
      <c r="B33" s="533"/>
      <c r="C33" s="533"/>
      <c r="D33" s="533"/>
      <c r="E33" s="533"/>
      <c r="F33" s="533"/>
      <c r="G33" s="533"/>
      <c r="H33" s="533"/>
      <c r="I33" s="533"/>
      <c r="J33" s="533"/>
      <c r="K33" s="533"/>
      <c r="L33" s="533"/>
      <c r="M33" s="533"/>
      <c r="N33" s="533"/>
      <c r="O33" s="533"/>
      <c r="P33" s="534"/>
      <c r="Q33" s="129"/>
      <c r="R33" s="129"/>
      <c r="S33" s="126"/>
      <c r="T33" s="126"/>
      <c r="U33" s="126"/>
      <c r="V33" s="149"/>
    </row>
    <row r="34" spans="1:22" s="13" customFormat="1" ht="17.399999999999999" thickBot="1" x14ac:dyDescent="0.35">
      <c r="A34" s="419"/>
      <c r="B34" s="420" t="s">
        <v>134</v>
      </c>
      <c r="C34" s="414"/>
      <c r="D34" s="414">
        <v>4</v>
      </c>
      <c r="E34" s="414"/>
      <c r="F34" s="414"/>
      <c r="G34" s="415">
        <f t="shared" ref="G34:P34" si="12">SUM(G35:G37)</f>
        <v>15</v>
      </c>
      <c r="H34" s="421">
        <f t="shared" si="12"/>
        <v>450</v>
      </c>
      <c r="I34" s="414">
        <f t="shared" si="12"/>
        <v>154</v>
      </c>
      <c r="J34" s="414">
        <f t="shared" si="12"/>
        <v>84</v>
      </c>
      <c r="K34" s="414">
        <f t="shared" si="12"/>
        <v>0</v>
      </c>
      <c r="L34" s="422">
        <f t="shared" si="12"/>
        <v>70</v>
      </c>
      <c r="M34" s="415">
        <f t="shared" si="12"/>
        <v>296</v>
      </c>
      <c r="N34" s="421">
        <f t="shared" si="12"/>
        <v>0</v>
      </c>
      <c r="O34" s="414">
        <f t="shared" si="12"/>
        <v>7.5</v>
      </c>
      <c r="P34" s="422">
        <f t="shared" si="12"/>
        <v>7</v>
      </c>
      <c r="Q34" s="129"/>
      <c r="R34" s="129" t="str">
        <f t="shared" si="9"/>
        <v/>
      </c>
      <c r="S34" s="126"/>
      <c r="T34" s="126"/>
      <c r="U34" s="126"/>
      <c r="V34" s="150"/>
    </row>
    <row r="35" spans="1:22" s="14" customFormat="1" ht="13.8" x14ac:dyDescent="0.3">
      <c r="A35" s="360" t="s">
        <v>40</v>
      </c>
      <c r="B35" s="563" t="s">
        <v>133</v>
      </c>
      <c r="C35" s="78"/>
      <c r="D35" s="78">
        <v>2</v>
      </c>
      <c r="E35" s="78"/>
      <c r="F35" s="79"/>
      <c r="G35" s="80">
        <v>5</v>
      </c>
      <c r="H35" s="143">
        <f t="shared" ref="H35:H37" si="13">G35*30</f>
        <v>150</v>
      </c>
      <c r="I35" s="29">
        <f t="shared" ref="I35:I37" si="14">SUM(J35:L35)</f>
        <v>52</v>
      </c>
      <c r="J35" s="334">
        <v>30</v>
      </c>
      <c r="K35" s="334"/>
      <c r="L35" s="335">
        <v>22</v>
      </c>
      <c r="M35" s="81">
        <f t="shared" ref="M35:M37" si="15">H35-I35</f>
        <v>98</v>
      </c>
      <c r="N35" s="158"/>
      <c r="O35" s="344">
        <v>3.5</v>
      </c>
      <c r="P35" s="82"/>
      <c r="Q35" s="129">
        <f t="shared" si="7"/>
        <v>0.34666666666666668</v>
      </c>
      <c r="R35" s="129" t="str">
        <f t="shared" si="9"/>
        <v/>
      </c>
      <c r="S35" s="126"/>
      <c r="T35" s="126">
        <v>5</v>
      </c>
      <c r="U35" s="126"/>
      <c r="V35" s="145"/>
    </row>
    <row r="36" spans="1:22" s="14" customFormat="1" ht="13.8" x14ac:dyDescent="0.3">
      <c r="A36" s="360" t="s">
        <v>41</v>
      </c>
      <c r="B36" s="564"/>
      <c r="C36" s="78"/>
      <c r="D36" s="78">
        <v>2</v>
      </c>
      <c r="E36" s="78"/>
      <c r="F36" s="79"/>
      <c r="G36" s="80">
        <v>5</v>
      </c>
      <c r="H36" s="143">
        <f t="shared" ref="H36" si="16">G36*30</f>
        <v>150</v>
      </c>
      <c r="I36" s="29">
        <f t="shared" ref="I36" si="17">SUM(J36:L36)</f>
        <v>46</v>
      </c>
      <c r="J36" s="334">
        <v>24</v>
      </c>
      <c r="K36" s="334"/>
      <c r="L36" s="335">
        <v>22</v>
      </c>
      <c r="M36" s="81">
        <f t="shared" ref="M36" si="18">H36-I36</f>
        <v>104</v>
      </c>
      <c r="N36" s="169"/>
      <c r="O36" s="170">
        <v>3</v>
      </c>
      <c r="P36" s="83"/>
      <c r="Q36" s="129">
        <f>I36/H36</f>
        <v>0.30666666666666664</v>
      </c>
      <c r="S36" s="126"/>
      <c r="T36" s="126">
        <v>5</v>
      </c>
      <c r="U36" s="126"/>
      <c r="V36" s="145"/>
    </row>
    <row r="37" spans="1:22" s="14" customFormat="1" ht="14.4" thickBot="1" x14ac:dyDescent="0.35">
      <c r="A37" s="360" t="s">
        <v>42</v>
      </c>
      <c r="B37" s="549"/>
      <c r="C37" s="78"/>
      <c r="D37" s="78">
        <v>2.2999999999999998</v>
      </c>
      <c r="E37" s="78"/>
      <c r="F37" s="79"/>
      <c r="G37" s="80">
        <v>5</v>
      </c>
      <c r="H37" s="143">
        <f t="shared" si="13"/>
        <v>150</v>
      </c>
      <c r="I37" s="29">
        <f t="shared" si="14"/>
        <v>56</v>
      </c>
      <c r="J37" s="334">
        <v>30</v>
      </c>
      <c r="K37" s="334"/>
      <c r="L37" s="335">
        <v>26</v>
      </c>
      <c r="M37" s="81">
        <f t="shared" si="15"/>
        <v>94</v>
      </c>
      <c r="N37" s="169"/>
      <c r="O37" s="170">
        <v>1</v>
      </c>
      <c r="P37" s="333">
        <v>7</v>
      </c>
      <c r="Q37" s="129">
        <f t="shared" si="7"/>
        <v>0.37333333333333335</v>
      </c>
      <c r="S37" s="126"/>
      <c r="T37" s="126">
        <v>4</v>
      </c>
      <c r="U37" s="126">
        <v>1</v>
      </c>
      <c r="V37" s="145"/>
    </row>
    <row r="38" spans="1:22" s="14" customFormat="1" ht="16.2" thickBot="1" x14ac:dyDescent="0.35">
      <c r="A38" s="24"/>
      <c r="B38" s="16" t="s">
        <v>43</v>
      </c>
      <c r="C38" s="16">
        <f t="shared" ref="C38:P38" si="19">SUM(C32,C34)</f>
        <v>5</v>
      </c>
      <c r="D38" s="16">
        <f t="shared" si="19"/>
        <v>8</v>
      </c>
      <c r="E38" s="16">
        <f t="shared" si="19"/>
        <v>0</v>
      </c>
      <c r="F38" s="17">
        <f t="shared" si="19"/>
        <v>0</v>
      </c>
      <c r="G38" s="18">
        <f t="shared" si="19"/>
        <v>65</v>
      </c>
      <c r="H38" s="19">
        <f t="shared" si="19"/>
        <v>1950</v>
      </c>
      <c r="I38" s="25">
        <f t="shared" si="19"/>
        <v>328</v>
      </c>
      <c r="J38" s="25">
        <f t="shared" si="19"/>
        <v>188</v>
      </c>
      <c r="K38" s="25">
        <f t="shared" si="19"/>
        <v>0</v>
      </c>
      <c r="L38" s="21">
        <f t="shared" si="19"/>
        <v>140</v>
      </c>
      <c r="M38" s="18">
        <f t="shared" si="19"/>
        <v>1622</v>
      </c>
      <c r="N38" s="19">
        <f t="shared" si="19"/>
        <v>9.5</v>
      </c>
      <c r="O38" s="25">
        <f t="shared" si="19"/>
        <v>9.5</v>
      </c>
      <c r="P38" s="21">
        <f t="shared" si="19"/>
        <v>7</v>
      </c>
      <c r="Q38" s="129"/>
      <c r="R38" s="129" t="str">
        <f t="shared" ref="R38" si="20">IF(Q38&gt;50%,Q38,"")</f>
        <v/>
      </c>
      <c r="S38" s="126"/>
      <c r="T38" s="126"/>
      <c r="U38" s="126"/>
    </row>
    <row r="39" spans="1:22" s="14" customFormat="1" ht="33" customHeight="1" thickBot="1" x14ac:dyDescent="0.35">
      <c r="A39" s="535" t="s">
        <v>44</v>
      </c>
      <c r="B39" s="536"/>
      <c r="C39" s="70"/>
      <c r="D39" s="70"/>
      <c r="E39" s="70"/>
      <c r="F39" s="70"/>
      <c r="G39" s="71"/>
      <c r="H39" s="128">
        <f>G20/G42</f>
        <v>0.27777777777777779</v>
      </c>
      <c r="I39" s="73"/>
      <c r="J39" s="73"/>
      <c r="K39" s="73"/>
      <c r="L39" s="74"/>
      <c r="M39" s="71"/>
      <c r="N39" s="72"/>
      <c r="O39" s="75"/>
      <c r="P39" s="76"/>
      <c r="Q39" s="546"/>
      <c r="R39" s="547"/>
      <c r="S39" s="126"/>
      <c r="T39" s="126"/>
      <c r="U39" s="126"/>
    </row>
    <row r="40" spans="1:22" s="13" customFormat="1" ht="31.5" customHeight="1" thickBot="1" x14ac:dyDescent="0.35">
      <c r="A40" s="537" t="s">
        <v>45</v>
      </c>
      <c r="B40" s="538"/>
      <c r="C40" s="414"/>
      <c r="D40" s="414"/>
      <c r="E40" s="414"/>
      <c r="F40" s="414"/>
      <c r="G40" s="415"/>
      <c r="H40" s="416">
        <f>(G34+G17)/G42</f>
        <v>0.27777777777777779</v>
      </c>
      <c r="I40" s="414"/>
      <c r="J40" s="414"/>
      <c r="K40" s="414"/>
      <c r="L40" s="417"/>
      <c r="M40" s="415"/>
      <c r="N40" s="414"/>
      <c r="O40" s="414"/>
      <c r="P40" s="418"/>
      <c r="Q40" s="129"/>
      <c r="R40" s="129"/>
      <c r="S40" s="126"/>
      <c r="T40" s="126"/>
      <c r="U40" s="126"/>
    </row>
    <row r="41" spans="1:22" s="14" customFormat="1" ht="22.5" customHeight="1" thickBot="1" x14ac:dyDescent="0.35">
      <c r="C41" s="539" t="s">
        <v>46</v>
      </c>
      <c r="D41" s="540"/>
      <c r="E41" s="540"/>
      <c r="F41" s="540"/>
      <c r="G41" s="540"/>
      <c r="H41" s="540"/>
      <c r="I41" s="540"/>
      <c r="J41" s="540"/>
      <c r="K41" s="540"/>
      <c r="L41" s="540"/>
      <c r="M41" s="540"/>
      <c r="N41" s="540"/>
      <c r="O41" s="540"/>
      <c r="P41" s="540"/>
      <c r="Q41" s="129"/>
      <c r="R41" s="129"/>
      <c r="S41" s="126"/>
      <c r="T41" s="126"/>
      <c r="U41" s="126"/>
    </row>
    <row r="42" spans="1:22" s="14" customFormat="1" ht="20.25" customHeight="1" thickBot="1" x14ac:dyDescent="0.35">
      <c r="A42" s="84"/>
      <c r="B42" s="26"/>
      <c r="C42" s="19">
        <f t="shared" ref="C42:P42" si="21">SUM(C38,C20)</f>
        <v>7</v>
      </c>
      <c r="D42" s="20">
        <f t="shared" si="21"/>
        <v>13</v>
      </c>
      <c r="E42" s="20">
        <f t="shared" si="21"/>
        <v>0</v>
      </c>
      <c r="F42" s="27">
        <f t="shared" si="21"/>
        <v>1</v>
      </c>
      <c r="G42" s="18">
        <f t="shared" si="21"/>
        <v>90</v>
      </c>
      <c r="H42" s="25">
        <f t="shared" si="21"/>
        <v>2700</v>
      </c>
      <c r="I42" s="20">
        <f t="shared" si="21"/>
        <v>568</v>
      </c>
      <c r="J42" s="20">
        <f t="shared" si="21"/>
        <v>292</v>
      </c>
      <c r="K42" s="20">
        <f t="shared" si="21"/>
        <v>0</v>
      </c>
      <c r="L42" s="27">
        <f t="shared" si="21"/>
        <v>276</v>
      </c>
      <c r="M42" s="18">
        <f t="shared" si="21"/>
        <v>2132</v>
      </c>
      <c r="N42" s="25">
        <f t="shared" si="21"/>
        <v>15.5</v>
      </c>
      <c r="O42" s="20">
        <f t="shared" si="21"/>
        <v>16</v>
      </c>
      <c r="P42" s="20">
        <f t="shared" si="21"/>
        <v>16</v>
      </c>
      <c r="Q42" s="155">
        <f>SUM(N42:P42)</f>
        <v>47.5</v>
      </c>
      <c r="R42" s="129"/>
      <c r="S42" s="126"/>
      <c r="T42" s="126"/>
      <c r="U42" s="126"/>
    </row>
    <row r="43" spans="1:22" s="13" customFormat="1" ht="17.25" customHeight="1" x14ac:dyDescent="0.3">
      <c r="A43" s="28"/>
      <c r="B43" s="14"/>
      <c r="C43" s="541" t="s">
        <v>47</v>
      </c>
      <c r="D43" s="542"/>
      <c r="E43" s="542"/>
      <c r="F43" s="542"/>
      <c r="G43" s="542"/>
      <c r="H43" s="542"/>
      <c r="I43" s="542"/>
      <c r="J43" s="542"/>
      <c r="K43" s="542"/>
      <c r="L43" s="542"/>
      <c r="M43" s="542"/>
      <c r="N43" s="171">
        <v>16</v>
      </c>
      <c r="O43" s="172">
        <v>16</v>
      </c>
      <c r="P43" s="29">
        <v>16</v>
      </c>
      <c r="Q43" s="155">
        <f t="shared" ref="Q43:Q47" si="22">SUM(N43:P43)</f>
        <v>48</v>
      </c>
      <c r="R43" s="129"/>
      <c r="S43" s="126"/>
      <c r="T43" s="126"/>
      <c r="U43" s="126"/>
    </row>
    <row r="44" spans="1:22" s="14" customFormat="1" ht="13.8" x14ac:dyDescent="0.3">
      <c r="A44" s="28"/>
      <c r="C44" s="525" t="s">
        <v>48</v>
      </c>
      <c r="D44" s="526"/>
      <c r="E44" s="526"/>
      <c r="F44" s="526"/>
      <c r="G44" s="526"/>
      <c r="H44" s="526"/>
      <c r="I44" s="526"/>
      <c r="J44" s="526"/>
      <c r="K44" s="526"/>
      <c r="L44" s="526"/>
      <c r="M44" s="526"/>
      <c r="N44" s="173">
        <v>4</v>
      </c>
      <c r="O44" s="174">
        <v>2</v>
      </c>
      <c r="P44" s="87">
        <v>1</v>
      </c>
      <c r="Q44" s="155">
        <f t="shared" si="22"/>
        <v>7</v>
      </c>
      <c r="S44" s="126"/>
      <c r="T44" s="126"/>
      <c r="U44" s="126"/>
    </row>
    <row r="45" spans="1:22" s="14" customFormat="1" ht="13.8" x14ac:dyDescent="0.3">
      <c r="C45" s="525" t="s">
        <v>49</v>
      </c>
      <c r="D45" s="526"/>
      <c r="E45" s="526"/>
      <c r="F45" s="526"/>
      <c r="G45" s="526"/>
      <c r="H45" s="526"/>
      <c r="I45" s="526"/>
      <c r="J45" s="526"/>
      <c r="K45" s="526"/>
      <c r="L45" s="526"/>
      <c r="M45" s="526"/>
      <c r="N45" s="175">
        <v>5</v>
      </c>
      <c r="O45" s="175">
        <v>6</v>
      </c>
      <c r="P45" s="146">
        <v>2</v>
      </c>
      <c r="Q45" s="138">
        <f t="shared" si="22"/>
        <v>13</v>
      </c>
      <c r="S45" s="126"/>
      <c r="T45" s="126"/>
      <c r="U45" s="126"/>
    </row>
    <row r="46" spans="1:22" s="14" customFormat="1" ht="15.6" x14ac:dyDescent="0.3">
      <c r="C46" s="525" t="s">
        <v>112</v>
      </c>
      <c r="D46" s="526"/>
      <c r="E46" s="526"/>
      <c r="F46" s="526"/>
      <c r="G46" s="526"/>
      <c r="H46" s="526"/>
      <c r="I46" s="526"/>
      <c r="J46" s="526"/>
      <c r="K46" s="526"/>
      <c r="L46" s="526"/>
      <c r="M46" s="526"/>
      <c r="N46" s="173"/>
      <c r="O46" s="174"/>
      <c r="P46" s="87"/>
      <c r="Q46" s="138">
        <f t="shared" si="22"/>
        <v>0</v>
      </c>
      <c r="R46" s="13"/>
      <c r="S46" s="125"/>
      <c r="T46" s="125"/>
      <c r="U46" s="125"/>
    </row>
    <row r="47" spans="1:22" s="14" customFormat="1" ht="14.4" thickBot="1" x14ac:dyDescent="0.35">
      <c r="C47" s="527" t="s">
        <v>50</v>
      </c>
      <c r="D47" s="528"/>
      <c r="E47" s="528"/>
      <c r="F47" s="528"/>
      <c r="G47" s="528"/>
      <c r="H47" s="528"/>
      <c r="I47" s="528"/>
      <c r="J47" s="528"/>
      <c r="K47" s="528"/>
      <c r="L47" s="528"/>
      <c r="M47" s="528"/>
      <c r="N47" s="176">
        <v>1</v>
      </c>
      <c r="O47" s="176"/>
      <c r="P47" s="30"/>
      <c r="Q47" s="138">
        <f t="shared" si="22"/>
        <v>1</v>
      </c>
      <c r="S47" s="126"/>
      <c r="T47" s="126"/>
      <c r="U47" s="126"/>
    </row>
    <row r="48" spans="1:22" s="14" customFormat="1" ht="16.5" customHeight="1" x14ac:dyDescent="0.3">
      <c r="A48" s="13"/>
      <c r="B48" s="1"/>
      <c r="C48" s="31"/>
      <c r="D48" s="1"/>
      <c r="E48" s="31"/>
      <c r="F48" s="13"/>
      <c r="G48" s="13"/>
      <c r="H48" s="13"/>
      <c r="I48" s="13"/>
      <c r="J48" s="13"/>
      <c r="K48" s="13"/>
      <c r="L48" s="13"/>
      <c r="M48" s="1"/>
      <c r="N48" s="1"/>
      <c r="O48" s="1"/>
      <c r="P48" s="1"/>
      <c r="Q48" s="127"/>
      <c r="S48" s="108">
        <f>SUM(S11:S47)</f>
        <v>30</v>
      </c>
      <c r="T48" s="108">
        <f>SUM(T11:T47)</f>
        <v>30</v>
      </c>
      <c r="U48" s="108">
        <f>SUM(U11:U47)</f>
        <v>30</v>
      </c>
    </row>
    <row r="49" spans="2:21" s="190" customFormat="1" ht="15.6" x14ac:dyDescent="0.3">
      <c r="B49" s="195" t="s">
        <v>51</v>
      </c>
      <c r="I49" s="196"/>
      <c r="J49" s="196"/>
      <c r="K49" s="197" t="s">
        <v>51</v>
      </c>
      <c r="Q49" s="198"/>
      <c r="S49" s="193">
        <v>30</v>
      </c>
      <c r="T49" s="193">
        <v>30</v>
      </c>
      <c r="U49" s="193">
        <v>30</v>
      </c>
    </row>
    <row r="50" spans="2:21" s="190" customFormat="1" ht="15.6" x14ac:dyDescent="0.3">
      <c r="B50" s="195" t="s">
        <v>263</v>
      </c>
      <c r="I50" s="196"/>
      <c r="J50" s="196"/>
      <c r="K50" s="197" t="s">
        <v>143</v>
      </c>
      <c r="Q50" s="198"/>
      <c r="S50" s="193" t="str">
        <f>IF(S49-S48=0,"",S49-S48)</f>
        <v/>
      </c>
      <c r="T50" s="193" t="str">
        <f>IF(T49-T48=0,"",T49-T48)</f>
        <v/>
      </c>
      <c r="U50" s="193" t="str">
        <f>IF(U49-U48=0,"",U49-U48)</f>
        <v/>
      </c>
    </row>
    <row r="51" spans="2:21" s="190" customFormat="1" ht="15.6" x14ac:dyDescent="0.3">
      <c r="B51" s="199" t="s">
        <v>264</v>
      </c>
      <c r="C51" s="197" t="s">
        <v>51</v>
      </c>
      <c r="H51" s="196"/>
      <c r="I51" s="196"/>
      <c r="J51" s="196"/>
      <c r="K51" s="197" t="s">
        <v>144</v>
      </c>
      <c r="Q51" s="198"/>
      <c r="S51" s="193"/>
      <c r="T51" s="193"/>
      <c r="U51" s="193"/>
    </row>
    <row r="52" spans="2:21" s="190" customFormat="1" ht="15.6" x14ac:dyDescent="0.3">
      <c r="B52" s="199" t="s">
        <v>265</v>
      </c>
      <c r="C52" s="197" t="s">
        <v>147</v>
      </c>
      <c r="E52" s="197"/>
      <c r="H52" s="196"/>
      <c r="I52" s="196"/>
      <c r="J52" s="196"/>
      <c r="K52" s="197" t="s">
        <v>166</v>
      </c>
      <c r="Q52" s="198"/>
      <c r="S52" s="193"/>
      <c r="T52" s="193"/>
      <c r="U52" s="193"/>
    </row>
    <row r="53" spans="2:21" s="190" customFormat="1" ht="15.6" x14ac:dyDescent="0.3">
      <c r="B53" s="199" t="s">
        <v>176</v>
      </c>
      <c r="C53" s="190" t="s">
        <v>164</v>
      </c>
      <c r="H53" s="196"/>
      <c r="I53" s="196"/>
      <c r="J53" s="196"/>
      <c r="K53" s="191" t="s">
        <v>179</v>
      </c>
      <c r="M53" s="192"/>
      <c r="Q53" s="198"/>
      <c r="S53" s="193"/>
      <c r="T53" s="193"/>
      <c r="U53" s="193"/>
    </row>
    <row r="54" spans="2:21" s="190" customFormat="1" ht="15.6" x14ac:dyDescent="0.3">
      <c r="B54" s="199"/>
      <c r="C54" s="190" t="s">
        <v>165</v>
      </c>
      <c r="H54" s="196"/>
      <c r="I54" s="196"/>
      <c r="J54" s="196"/>
      <c r="S54" s="194"/>
    </row>
    <row r="55" spans="2:21" s="190" customFormat="1" ht="15.6" x14ac:dyDescent="0.3">
      <c r="B55" s="195" t="s">
        <v>51</v>
      </c>
      <c r="C55" s="190" t="s">
        <v>168</v>
      </c>
      <c r="H55" s="196"/>
      <c r="I55" s="200"/>
      <c r="J55" s="200"/>
      <c r="K55" s="197" t="s">
        <v>51</v>
      </c>
      <c r="M55" s="197"/>
      <c r="N55" s="197"/>
      <c r="O55" s="197"/>
      <c r="S55" s="194"/>
    </row>
    <row r="56" spans="2:21" s="190" customFormat="1" ht="15.75" customHeight="1" x14ac:dyDescent="0.3">
      <c r="B56" s="195" t="s">
        <v>259</v>
      </c>
      <c r="C56" s="192" t="s">
        <v>178</v>
      </c>
      <c r="D56" s="192"/>
      <c r="E56" s="201"/>
      <c r="F56" s="192"/>
      <c r="H56" s="196"/>
      <c r="I56" s="200"/>
      <c r="J56" s="200"/>
      <c r="K56" s="635" t="s">
        <v>322</v>
      </c>
      <c r="L56" s="636"/>
      <c r="M56" s="636"/>
      <c r="N56" s="636"/>
      <c r="O56" s="636"/>
      <c r="P56" s="636"/>
      <c r="S56" s="194"/>
    </row>
    <row r="57" spans="2:21" s="190" customFormat="1" ht="15.75" customHeight="1" x14ac:dyDescent="0.3">
      <c r="B57" s="199"/>
      <c r="E57" s="190" t="s">
        <v>159</v>
      </c>
      <c r="G57" s="197"/>
      <c r="K57" s="636"/>
      <c r="L57" s="636"/>
      <c r="M57" s="636"/>
      <c r="N57" s="636"/>
      <c r="O57" s="636"/>
      <c r="P57" s="636"/>
      <c r="S57" s="194"/>
    </row>
    <row r="58" spans="2:21" s="190" customFormat="1" ht="15.6" x14ac:dyDescent="0.3">
      <c r="B58" s="199" t="s">
        <v>266</v>
      </c>
      <c r="K58" s="190" t="s">
        <v>323</v>
      </c>
      <c r="L58" s="197"/>
      <c r="M58" s="197"/>
      <c r="N58" s="197"/>
      <c r="O58" s="197"/>
      <c r="P58" s="197"/>
      <c r="S58" s="194"/>
    </row>
    <row r="59" spans="2:21" s="190" customFormat="1" ht="15.6" x14ac:dyDescent="0.3">
      <c r="B59" s="199" t="s">
        <v>177</v>
      </c>
      <c r="C59" s="193"/>
      <c r="D59" s="193"/>
      <c r="E59" s="193"/>
      <c r="G59" s="197"/>
      <c r="K59" s="191" t="s">
        <v>179</v>
      </c>
      <c r="S59" s="194"/>
    </row>
    <row r="60" spans="2:21" s="190" customFormat="1" ht="15.6" x14ac:dyDescent="0.3">
      <c r="B60" s="189"/>
      <c r="M60" s="192"/>
      <c r="N60" s="193"/>
      <c r="O60" s="193"/>
      <c r="S60" s="194"/>
    </row>
    <row r="61" spans="2:21" s="13" customFormat="1" ht="15.6" x14ac:dyDescent="0.3">
      <c r="S61" s="131"/>
    </row>
  </sheetData>
  <mergeCells count="40">
    <mergeCell ref="K56:P57"/>
    <mergeCell ref="B35:B37"/>
    <mergeCell ref="K5:K7"/>
    <mergeCell ref="I3:L3"/>
    <mergeCell ref="M3:M7"/>
    <mergeCell ref="N3:O3"/>
    <mergeCell ref="N6:P6"/>
    <mergeCell ref="L5:L7"/>
    <mergeCell ref="N4:P4"/>
    <mergeCell ref="J5:J7"/>
    <mergeCell ref="I4:I7"/>
    <mergeCell ref="J4:L4"/>
    <mergeCell ref="G2:G7"/>
    <mergeCell ref="H2:M2"/>
    <mergeCell ref="N2:P2"/>
    <mergeCell ref="H3:H7"/>
    <mergeCell ref="A2:A7"/>
    <mergeCell ref="B2:B7"/>
    <mergeCell ref="C2:F2"/>
    <mergeCell ref="C3:C7"/>
    <mergeCell ref="D3:D7"/>
    <mergeCell ref="E4:E7"/>
    <mergeCell ref="F4:F7"/>
    <mergeCell ref="E3:F3"/>
    <mergeCell ref="S9:U9"/>
    <mergeCell ref="C45:M45"/>
    <mergeCell ref="C46:M46"/>
    <mergeCell ref="C47:M47"/>
    <mergeCell ref="A16:P16"/>
    <mergeCell ref="A33:P33"/>
    <mergeCell ref="A39:B39"/>
    <mergeCell ref="A40:B40"/>
    <mergeCell ref="C41:P41"/>
    <mergeCell ref="C43:M43"/>
    <mergeCell ref="C44:M44"/>
    <mergeCell ref="A22:P22"/>
    <mergeCell ref="A10:P10"/>
    <mergeCell ref="A21:P21"/>
    <mergeCell ref="Q39:R39"/>
    <mergeCell ref="B18:B19"/>
  </mergeCells>
  <pageMargins left="0.39370078740157483" right="0.39370078740157483" top="0.39370078740157483" bottom="0.39370078740157483" header="0.31496062992125984" footer="0.31496062992125984"/>
  <pageSetup paperSize="9" scale="92" orientation="landscape" r:id="rId1"/>
  <rowBreaks count="1" manualBreakCount="1">
    <brk id="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4"/>
  <sheetViews>
    <sheetView view="pageBreakPreview" topLeftCell="A4" zoomScale="70" zoomScaleNormal="70" zoomScaleSheetLayoutView="70" workbookViewId="0">
      <selection activeCell="T34" sqref="T34"/>
    </sheetView>
  </sheetViews>
  <sheetFormatPr defaultColWidth="9.109375" defaultRowHeight="15.6" x14ac:dyDescent="0.3"/>
  <cols>
    <col min="1" max="1" width="9.109375" style="214"/>
    <col min="2" max="2" width="30.88671875" style="214" customWidth="1"/>
    <col min="3" max="3" width="9.109375" style="219"/>
    <col min="4" max="9" width="8.109375" style="219" customWidth="1"/>
    <col min="10" max="10" width="9.109375" style="219"/>
    <col min="11" max="11" width="32" style="220" customWidth="1"/>
    <col min="12" max="12" width="12.44140625" style="219" customWidth="1"/>
    <col min="13" max="13" width="12" style="219" customWidth="1"/>
    <col min="14" max="14" width="28.109375" style="215" customWidth="1"/>
    <col min="15" max="15" width="36" style="215" customWidth="1"/>
    <col min="16" max="16" width="19.5546875" style="329" customWidth="1"/>
    <col min="17" max="16384" width="9.109375" style="214"/>
  </cols>
  <sheetData>
    <row r="1" spans="1:24" s="211" customFormat="1" ht="18.75" customHeight="1" x14ac:dyDescent="0.3">
      <c r="A1" s="591" t="s">
        <v>151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</row>
    <row r="2" spans="1:24" ht="16.2" thickBot="1" x14ac:dyDescent="0.35">
      <c r="A2" s="212"/>
      <c r="B2" s="212"/>
      <c r="C2" s="213"/>
      <c r="D2" s="213"/>
      <c r="E2" s="213"/>
      <c r="F2" s="213"/>
      <c r="G2" s="213"/>
      <c r="H2" s="213"/>
      <c r="I2" s="213"/>
      <c r="J2" s="213"/>
      <c r="K2" s="222"/>
      <c r="L2" s="213"/>
      <c r="M2" s="213"/>
      <c r="N2" s="212"/>
      <c r="O2" s="212"/>
      <c r="P2" s="222"/>
    </row>
    <row r="3" spans="1:24" x14ac:dyDescent="0.3">
      <c r="A3" s="592" t="s">
        <v>1</v>
      </c>
      <c r="B3" s="595" t="s">
        <v>2</v>
      </c>
      <c r="C3" s="598" t="s">
        <v>4</v>
      </c>
      <c r="D3" s="601" t="s">
        <v>5</v>
      </c>
      <c r="E3" s="602"/>
      <c r="F3" s="602"/>
      <c r="G3" s="602"/>
      <c r="H3" s="602"/>
      <c r="I3" s="603"/>
      <c r="J3" s="604" t="s">
        <v>135</v>
      </c>
      <c r="K3" s="606" t="s">
        <v>142</v>
      </c>
      <c r="L3" s="608" t="s">
        <v>136</v>
      </c>
      <c r="M3" s="610" t="s">
        <v>137</v>
      </c>
      <c r="N3" s="608" t="s">
        <v>138</v>
      </c>
      <c r="O3" s="612" t="s">
        <v>139</v>
      </c>
      <c r="P3" s="608" t="s">
        <v>140</v>
      </c>
      <c r="Q3" s="215"/>
      <c r="R3" s="215"/>
      <c r="S3" s="215"/>
      <c r="T3" s="215"/>
      <c r="U3" s="215"/>
      <c r="V3" s="215"/>
      <c r="W3" s="215"/>
      <c r="X3" s="215"/>
    </row>
    <row r="4" spans="1:24" x14ac:dyDescent="0.3">
      <c r="A4" s="593"/>
      <c r="B4" s="596"/>
      <c r="C4" s="599"/>
      <c r="D4" s="614" t="s">
        <v>10</v>
      </c>
      <c r="E4" s="616" t="s">
        <v>11</v>
      </c>
      <c r="F4" s="616"/>
      <c r="G4" s="616"/>
      <c r="H4" s="617"/>
      <c r="I4" s="628" t="s">
        <v>12</v>
      </c>
      <c r="J4" s="605"/>
      <c r="K4" s="607"/>
      <c r="L4" s="609"/>
      <c r="M4" s="611"/>
      <c r="N4" s="609"/>
      <c r="O4" s="613"/>
      <c r="P4" s="609"/>
      <c r="Q4" s="215"/>
      <c r="R4" s="215"/>
      <c r="S4" s="215"/>
      <c r="T4" s="215"/>
      <c r="U4" s="215"/>
      <c r="V4" s="215"/>
      <c r="W4" s="215"/>
      <c r="X4" s="215"/>
    </row>
    <row r="5" spans="1:24" x14ac:dyDescent="0.3">
      <c r="A5" s="593"/>
      <c r="B5" s="596"/>
      <c r="C5" s="599"/>
      <c r="D5" s="614"/>
      <c r="E5" s="624" t="s">
        <v>16</v>
      </c>
      <c r="F5" s="616" t="s">
        <v>17</v>
      </c>
      <c r="G5" s="616"/>
      <c r="H5" s="617"/>
      <c r="I5" s="628"/>
      <c r="J5" s="605"/>
      <c r="K5" s="607"/>
      <c r="L5" s="609"/>
      <c r="M5" s="611"/>
      <c r="N5" s="609"/>
      <c r="O5" s="613"/>
      <c r="P5" s="609"/>
      <c r="Q5" s="215"/>
      <c r="R5" s="215"/>
      <c r="S5" s="215"/>
      <c r="T5" s="215"/>
      <c r="U5" s="215"/>
      <c r="V5" s="215"/>
      <c r="W5" s="215"/>
      <c r="X5" s="215"/>
    </row>
    <row r="6" spans="1:24" x14ac:dyDescent="0.3">
      <c r="A6" s="593"/>
      <c r="B6" s="596"/>
      <c r="C6" s="599"/>
      <c r="D6" s="614"/>
      <c r="E6" s="624"/>
      <c r="F6" s="624" t="s">
        <v>19</v>
      </c>
      <c r="G6" s="624" t="s">
        <v>20</v>
      </c>
      <c r="H6" s="626" t="s">
        <v>21</v>
      </c>
      <c r="I6" s="628"/>
      <c r="J6" s="605"/>
      <c r="K6" s="607"/>
      <c r="L6" s="609"/>
      <c r="M6" s="611"/>
      <c r="N6" s="609"/>
      <c r="O6" s="613"/>
      <c r="P6" s="609"/>
      <c r="Q6" s="215"/>
      <c r="R6" s="215"/>
      <c r="S6" s="215"/>
      <c r="T6" s="215"/>
      <c r="U6" s="215"/>
      <c r="V6" s="215"/>
      <c r="W6" s="215"/>
      <c r="X6" s="215"/>
    </row>
    <row r="7" spans="1:24" x14ac:dyDescent="0.3">
      <c r="A7" s="593"/>
      <c r="B7" s="596"/>
      <c r="C7" s="599"/>
      <c r="D7" s="614"/>
      <c r="E7" s="624"/>
      <c r="F7" s="624"/>
      <c r="G7" s="624"/>
      <c r="H7" s="626"/>
      <c r="I7" s="628"/>
      <c r="J7" s="605"/>
      <c r="K7" s="607"/>
      <c r="L7" s="609"/>
      <c r="M7" s="611"/>
      <c r="N7" s="609"/>
      <c r="O7" s="613"/>
      <c r="P7" s="609"/>
      <c r="Q7" s="215"/>
      <c r="R7" s="215"/>
      <c r="S7" s="215"/>
      <c r="T7" s="215"/>
      <c r="U7" s="215"/>
      <c r="V7" s="215"/>
      <c r="W7" s="215"/>
      <c r="X7" s="215"/>
    </row>
    <row r="8" spans="1:24" ht="43.2" customHeight="1" thickBot="1" x14ac:dyDescent="0.35">
      <c r="A8" s="594"/>
      <c r="B8" s="597"/>
      <c r="C8" s="600"/>
      <c r="D8" s="615"/>
      <c r="E8" s="625"/>
      <c r="F8" s="625"/>
      <c r="G8" s="625"/>
      <c r="H8" s="627"/>
      <c r="I8" s="629"/>
      <c r="J8" s="605"/>
      <c r="K8" s="607"/>
      <c r="L8" s="609"/>
      <c r="M8" s="611"/>
      <c r="N8" s="609"/>
      <c r="O8" s="613"/>
      <c r="P8" s="609"/>
      <c r="Q8" s="215"/>
      <c r="R8" s="215"/>
      <c r="S8" s="215"/>
      <c r="T8" s="215"/>
      <c r="U8" s="215"/>
      <c r="V8" s="215"/>
      <c r="W8" s="215"/>
      <c r="X8" s="215"/>
    </row>
    <row r="9" spans="1:24" ht="26.25" customHeight="1" thickBot="1" x14ac:dyDescent="0.35">
      <c r="A9" s="621" t="s">
        <v>180</v>
      </c>
      <c r="B9" s="622"/>
      <c r="C9" s="622"/>
      <c r="D9" s="622"/>
      <c r="E9" s="622"/>
      <c r="F9" s="622"/>
      <c r="G9" s="622"/>
      <c r="H9" s="622"/>
      <c r="I9" s="622"/>
      <c r="J9" s="622"/>
      <c r="K9" s="622"/>
      <c r="L9" s="622"/>
      <c r="M9" s="622"/>
      <c r="N9" s="622"/>
      <c r="O9" s="622"/>
      <c r="P9" s="623"/>
      <c r="Q9" s="215"/>
      <c r="R9" s="215"/>
      <c r="S9" s="215"/>
      <c r="T9" s="215"/>
      <c r="U9" s="215"/>
      <c r="V9" s="215"/>
      <c r="W9" s="215"/>
      <c r="X9" s="215"/>
    </row>
    <row r="10" spans="1:24" s="215" customFormat="1" ht="49.95" customHeight="1" x14ac:dyDescent="0.3">
      <c r="A10" s="244" t="s">
        <v>29</v>
      </c>
      <c r="B10" s="245" t="s">
        <v>181</v>
      </c>
      <c r="C10" s="246">
        <v>5</v>
      </c>
      <c r="D10" s="247">
        <f t="shared" ref="D10:D20" si="0">C10*30</f>
        <v>150</v>
      </c>
      <c r="E10" s="247">
        <f t="shared" ref="E10:E20" si="1">SUM(F10:H10)</f>
        <v>46</v>
      </c>
      <c r="F10" s="248">
        <v>30</v>
      </c>
      <c r="G10" s="246"/>
      <c r="H10" s="246">
        <v>16</v>
      </c>
      <c r="I10" s="249">
        <f t="shared" ref="I10:I20" si="2">D10-E10</f>
        <v>104</v>
      </c>
      <c r="J10" s="250" t="s">
        <v>141</v>
      </c>
      <c r="K10" s="251" t="s">
        <v>182</v>
      </c>
      <c r="L10" s="250" t="s">
        <v>183</v>
      </c>
      <c r="M10" s="250" t="s">
        <v>184</v>
      </c>
      <c r="N10" s="209" t="s">
        <v>185</v>
      </c>
      <c r="O10" s="252" t="s">
        <v>308</v>
      </c>
      <c r="P10" s="278" t="s">
        <v>186</v>
      </c>
    </row>
    <row r="11" spans="1:24" s="215" customFormat="1" ht="46.5" customHeight="1" x14ac:dyDescent="0.3">
      <c r="A11" s="253" t="s">
        <v>149</v>
      </c>
      <c r="B11" s="254" t="s">
        <v>187</v>
      </c>
      <c r="C11" s="255">
        <v>5</v>
      </c>
      <c r="D11" s="256">
        <f t="shared" si="0"/>
        <v>150</v>
      </c>
      <c r="E11" s="256">
        <f t="shared" si="1"/>
        <v>48</v>
      </c>
      <c r="F11" s="257">
        <v>32</v>
      </c>
      <c r="G11" s="255"/>
      <c r="H11" s="255">
        <v>16</v>
      </c>
      <c r="I11" s="258">
        <f t="shared" si="2"/>
        <v>102</v>
      </c>
      <c r="J11" s="259" t="s">
        <v>141</v>
      </c>
      <c r="K11" s="254" t="s">
        <v>182</v>
      </c>
      <c r="L11" s="259" t="s">
        <v>183</v>
      </c>
      <c r="M11" s="259" t="s">
        <v>184</v>
      </c>
      <c r="N11" s="188" t="s">
        <v>188</v>
      </c>
      <c r="O11" s="260" t="s">
        <v>306</v>
      </c>
      <c r="P11" s="210" t="s">
        <v>189</v>
      </c>
    </row>
    <row r="12" spans="1:24" s="215" customFormat="1" ht="48" customHeight="1" x14ac:dyDescent="0.3">
      <c r="A12" s="253" t="s">
        <v>150</v>
      </c>
      <c r="B12" s="254" t="s">
        <v>190</v>
      </c>
      <c r="C12" s="255">
        <v>5</v>
      </c>
      <c r="D12" s="256">
        <f t="shared" si="0"/>
        <v>150</v>
      </c>
      <c r="E12" s="256">
        <f t="shared" si="1"/>
        <v>48</v>
      </c>
      <c r="F12" s="257">
        <v>32</v>
      </c>
      <c r="G12" s="255"/>
      <c r="H12" s="255">
        <v>16</v>
      </c>
      <c r="I12" s="258">
        <f t="shared" si="2"/>
        <v>102</v>
      </c>
      <c r="J12" s="259" t="s">
        <v>141</v>
      </c>
      <c r="K12" s="254" t="s">
        <v>182</v>
      </c>
      <c r="L12" s="259" t="s">
        <v>183</v>
      </c>
      <c r="M12" s="259" t="s">
        <v>184</v>
      </c>
      <c r="N12" s="188" t="s">
        <v>191</v>
      </c>
      <c r="O12" s="260" t="s">
        <v>307</v>
      </c>
      <c r="P12" s="210" t="s">
        <v>192</v>
      </c>
    </row>
    <row r="13" spans="1:24" s="215" customFormat="1" ht="48" customHeight="1" x14ac:dyDescent="0.3">
      <c r="A13" s="253" t="s">
        <v>193</v>
      </c>
      <c r="B13" s="261" t="s">
        <v>194</v>
      </c>
      <c r="C13" s="262">
        <v>5</v>
      </c>
      <c r="D13" s="262">
        <f t="shared" si="0"/>
        <v>150</v>
      </c>
      <c r="E13" s="262">
        <f t="shared" si="1"/>
        <v>48</v>
      </c>
      <c r="F13" s="262">
        <v>16</v>
      </c>
      <c r="G13" s="263"/>
      <c r="H13" s="264">
        <v>32</v>
      </c>
      <c r="I13" s="264">
        <f t="shared" si="2"/>
        <v>102</v>
      </c>
      <c r="J13" s="265" t="s">
        <v>141</v>
      </c>
      <c r="K13" s="261" t="s">
        <v>182</v>
      </c>
      <c r="L13" s="266" t="s">
        <v>183</v>
      </c>
      <c r="M13" s="265" t="s">
        <v>184</v>
      </c>
      <c r="N13" s="267" t="s">
        <v>195</v>
      </c>
      <c r="O13" s="267" t="s">
        <v>196</v>
      </c>
      <c r="P13" s="268" t="s">
        <v>189</v>
      </c>
    </row>
    <row r="14" spans="1:24" s="215" customFormat="1" ht="48" customHeight="1" x14ac:dyDescent="0.3">
      <c r="A14" s="253" t="s">
        <v>197</v>
      </c>
      <c r="B14" s="269" t="s">
        <v>198</v>
      </c>
      <c r="C14" s="262">
        <v>4</v>
      </c>
      <c r="D14" s="262">
        <f t="shared" si="0"/>
        <v>120</v>
      </c>
      <c r="E14" s="262">
        <f t="shared" si="1"/>
        <v>46</v>
      </c>
      <c r="F14" s="262">
        <v>30</v>
      </c>
      <c r="G14" s="263"/>
      <c r="H14" s="264">
        <v>16</v>
      </c>
      <c r="I14" s="264">
        <f t="shared" si="2"/>
        <v>74</v>
      </c>
      <c r="J14" s="265" t="s">
        <v>141</v>
      </c>
      <c r="K14" s="261" t="s">
        <v>182</v>
      </c>
      <c r="L14" s="266" t="s">
        <v>183</v>
      </c>
      <c r="M14" s="265" t="s">
        <v>184</v>
      </c>
      <c r="N14" s="260" t="s">
        <v>284</v>
      </c>
      <c r="O14" s="260" t="s">
        <v>275</v>
      </c>
      <c r="P14" s="268" t="s">
        <v>199</v>
      </c>
    </row>
    <row r="15" spans="1:24" s="215" customFormat="1" ht="48" customHeight="1" x14ac:dyDescent="0.3">
      <c r="A15" s="253" t="s">
        <v>200</v>
      </c>
      <c r="B15" s="261" t="s">
        <v>201</v>
      </c>
      <c r="C15" s="262">
        <v>5</v>
      </c>
      <c r="D15" s="262">
        <f t="shared" si="0"/>
        <v>150</v>
      </c>
      <c r="E15" s="262">
        <f t="shared" si="1"/>
        <v>60</v>
      </c>
      <c r="F15" s="262">
        <v>30</v>
      </c>
      <c r="G15" s="263"/>
      <c r="H15" s="264">
        <v>30</v>
      </c>
      <c r="I15" s="264">
        <f t="shared" si="2"/>
        <v>90</v>
      </c>
      <c r="J15" s="265" t="s">
        <v>141</v>
      </c>
      <c r="K15" s="261" t="s">
        <v>182</v>
      </c>
      <c r="L15" s="266" t="s">
        <v>183</v>
      </c>
      <c r="M15" s="265" t="s">
        <v>184</v>
      </c>
      <c r="N15" s="260" t="s">
        <v>283</v>
      </c>
      <c r="O15" s="260" t="s">
        <v>276</v>
      </c>
      <c r="P15" s="268" t="s">
        <v>202</v>
      </c>
    </row>
    <row r="16" spans="1:24" s="216" customFormat="1" ht="56.25" customHeight="1" x14ac:dyDescent="0.3">
      <c r="A16" s="253" t="s">
        <v>203</v>
      </c>
      <c r="B16" s="261" t="s">
        <v>204</v>
      </c>
      <c r="C16" s="262">
        <v>4</v>
      </c>
      <c r="D16" s="262">
        <f t="shared" si="0"/>
        <v>120</v>
      </c>
      <c r="E16" s="262">
        <f t="shared" si="1"/>
        <v>46</v>
      </c>
      <c r="F16" s="262">
        <v>16</v>
      </c>
      <c r="G16" s="263"/>
      <c r="H16" s="264">
        <v>30</v>
      </c>
      <c r="I16" s="264">
        <f t="shared" si="2"/>
        <v>74</v>
      </c>
      <c r="J16" s="265" t="s">
        <v>141</v>
      </c>
      <c r="K16" s="261" t="s">
        <v>182</v>
      </c>
      <c r="L16" s="266" t="s">
        <v>183</v>
      </c>
      <c r="M16" s="265" t="s">
        <v>184</v>
      </c>
      <c r="N16" s="260" t="s">
        <v>282</v>
      </c>
      <c r="O16" s="260" t="s">
        <v>277</v>
      </c>
      <c r="P16" s="268" t="s">
        <v>189</v>
      </c>
      <c r="Q16" s="215"/>
      <c r="R16" s="215"/>
      <c r="S16" s="215"/>
      <c r="T16" s="215"/>
      <c r="U16" s="215"/>
      <c r="V16" s="215"/>
      <c r="W16" s="215"/>
      <c r="X16" s="215"/>
    </row>
    <row r="17" spans="1:24" s="215" customFormat="1" ht="48" customHeight="1" x14ac:dyDescent="0.3">
      <c r="A17" s="253" t="s">
        <v>205</v>
      </c>
      <c r="B17" s="261" t="s">
        <v>206</v>
      </c>
      <c r="C17" s="262">
        <v>5</v>
      </c>
      <c r="D17" s="262">
        <f t="shared" si="0"/>
        <v>150</v>
      </c>
      <c r="E17" s="262">
        <f t="shared" si="1"/>
        <v>60</v>
      </c>
      <c r="F17" s="262">
        <v>30</v>
      </c>
      <c r="G17" s="263"/>
      <c r="H17" s="264">
        <v>30</v>
      </c>
      <c r="I17" s="264">
        <f t="shared" si="2"/>
        <v>90</v>
      </c>
      <c r="J17" s="265" t="s">
        <v>141</v>
      </c>
      <c r="K17" s="261" t="s">
        <v>182</v>
      </c>
      <c r="L17" s="266" t="s">
        <v>183</v>
      </c>
      <c r="M17" s="265" t="s">
        <v>184</v>
      </c>
      <c r="N17" s="260" t="s">
        <v>281</v>
      </c>
      <c r="O17" s="267" t="s">
        <v>207</v>
      </c>
      <c r="P17" s="268" t="s">
        <v>208</v>
      </c>
    </row>
    <row r="18" spans="1:24" s="215" customFormat="1" ht="48" customHeight="1" x14ac:dyDescent="0.3">
      <c r="A18" s="253" t="s">
        <v>209</v>
      </c>
      <c r="B18" s="261" t="s">
        <v>210</v>
      </c>
      <c r="C18" s="262">
        <v>4</v>
      </c>
      <c r="D18" s="262">
        <f t="shared" si="0"/>
        <v>120</v>
      </c>
      <c r="E18" s="262">
        <f t="shared" si="1"/>
        <v>46</v>
      </c>
      <c r="F18" s="262">
        <v>16</v>
      </c>
      <c r="G18" s="263"/>
      <c r="H18" s="264">
        <v>30</v>
      </c>
      <c r="I18" s="264">
        <f t="shared" si="2"/>
        <v>74</v>
      </c>
      <c r="J18" s="265" t="s">
        <v>141</v>
      </c>
      <c r="K18" s="261" t="s">
        <v>182</v>
      </c>
      <c r="L18" s="266" t="s">
        <v>183</v>
      </c>
      <c r="M18" s="265" t="s">
        <v>184</v>
      </c>
      <c r="N18" s="267" t="s">
        <v>211</v>
      </c>
      <c r="O18" s="260" t="s">
        <v>278</v>
      </c>
      <c r="P18" s="268" t="s">
        <v>208</v>
      </c>
    </row>
    <row r="19" spans="1:24" s="216" customFormat="1" ht="51" customHeight="1" x14ac:dyDescent="0.3">
      <c r="A19" s="253" t="s">
        <v>212</v>
      </c>
      <c r="B19" s="261" t="s">
        <v>213</v>
      </c>
      <c r="C19" s="262">
        <v>5</v>
      </c>
      <c r="D19" s="262">
        <f t="shared" si="0"/>
        <v>150</v>
      </c>
      <c r="E19" s="262">
        <f t="shared" si="1"/>
        <v>48</v>
      </c>
      <c r="F19" s="262">
        <v>16</v>
      </c>
      <c r="G19" s="263"/>
      <c r="H19" s="264">
        <v>32</v>
      </c>
      <c r="I19" s="264">
        <f t="shared" si="2"/>
        <v>102</v>
      </c>
      <c r="J19" s="265" t="s">
        <v>141</v>
      </c>
      <c r="K19" s="261" t="s">
        <v>182</v>
      </c>
      <c r="L19" s="266" t="s">
        <v>183</v>
      </c>
      <c r="M19" s="265" t="s">
        <v>184</v>
      </c>
      <c r="N19" s="260" t="s">
        <v>280</v>
      </c>
      <c r="O19" s="260" t="s">
        <v>305</v>
      </c>
      <c r="P19" s="268" t="s">
        <v>208</v>
      </c>
      <c r="Q19" s="215"/>
      <c r="R19" s="215"/>
      <c r="S19" s="215"/>
      <c r="T19" s="215"/>
      <c r="U19" s="215"/>
      <c r="V19" s="215"/>
      <c r="W19" s="215"/>
      <c r="X19" s="215"/>
    </row>
    <row r="20" spans="1:24" s="216" customFormat="1" ht="51" customHeight="1" thickBot="1" x14ac:dyDescent="0.35">
      <c r="A20" s="270" t="s">
        <v>214</v>
      </c>
      <c r="B20" s="271" t="s">
        <v>258</v>
      </c>
      <c r="C20" s="272">
        <v>4</v>
      </c>
      <c r="D20" s="272">
        <f t="shared" si="0"/>
        <v>120</v>
      </c>
      <c r="E20" s="272">
        <f t="shared" si="1"/>
        <v>46</v>
      </c>
      <c r="F20" s="272">
        <v>30</v>
      </c>
      <c r="G20" s="273"/>
      <c r="H20" s="274">
        <v>16</v>
      </c>
      <c r="I20" s="274">
        <f t="shared" si="2"/>
        <v>74</v>
      </c>
      <c r="J20" s="275" t="s">
        <v>141</v>
      </c>
      <c r="K20" s="271" t="s">
        <v>182</v>
      </c>
      <c r="L20" s="276" t="s">
        <v>183</v>
      </c>
      <c r="M20" s="275" t="s">
        <v>184</v>
      </c>
      <c r="N20" s="277" t="s">
        <v>279</v>
      </c>
      <c r="O20" s="277" t="s">
        <v>304</v>
      </c>
      <c r="P20" s="230" t="s">
        <v>215</v>
      </c>
      <c r="Q20" s="215"/>
      <c r="R20" s="215"/>
      <c r="S20" s="215"/>
      <c r="T20" s="215"/>
      <c r="U20" s="215"/>
      <c r="V20" s="215"/>
      <c r="W20" s="215"/>
      <c r="X20" s="215"/>
    </row>
    <row r="21" spans="1:24" s="217" customFormat="1" ht="16.2" thickBot="1" x14ac:dyDescent="0.35">
      <c r="A21" s="618" t="s">
        <v>216</v>
      </c>
      <c r="B21" s="619"/>
      <c r="C21" s="619"/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20"/>
    </row>
    <row r="22" spans="1:24" s="218" customFormat="1" ht="49.95" customHeight="1" x14ac:dyDescent="0.3">
      <c r="A22" s="279" t="s">
        <v>40</v>
      </c>
      <c r="B22" s="280" t="s">
        <v>217</v>
      </c>
      <c r="C22" s="281">
        <v>5</v>
      </c>
      <c r="D22" s="281">
        <f t="shared" ref="D22:D26" si="3">C22*30</f>
        <v>150</v>
      </c>
      <c r="E22" s="281">
        <f t="shared" ref="E22:E26" si="4">SUM(F22:H22)</f>
        <v>60</v>
      </c>
      <c r="F22" s="281">
        <v>30</v>
      </c>
      <c r="G22" s="281"/>
      <c r="H22" s="281">
        <v>30</v>
      </c>
      <c r="I22" s="281">
        <f t="shared" ref="I22:I26" si="5">D22-E22</f>
        <v>90</v>
      </c>
      <c r="J22" s="281" t="s">
        <v>141</v>
      </c>
      <c r="K22" s="231" t="s">
        <v>182</v>
      </c>
      <c r="L22" s="281" t="s">
        <v>183</v>
      </c>
      <c r="M22" s="282" t="s">
        <v>184</v>
      </c>
      <c r="N22" s="283" t="s">
        <v>287</v>
      </c>
      <c r="O22" s="283" t="s">
        <v>302</v>
      </c>
      <c r="P22" s="284" t="s">
        <v>192</v>
      </c>
    </row>
    <row r="23" spans="1:24" s="218" customFormat="1" ht="61.95" customHeight="1" x14ac:dyDescent="0.3">
      <c r="A23" s="285" t="s">
        <v>40</v>
      </c>
      <c r="B23" s="286" t="s">
        <v>218</v>
      </c>
      <c r="C23" s="287">
        <v>4</v>
      </c>
      <c r="D23" s="287">
        <f t="shared" si="3"/>
        <v>120</v>
      </c>
      <c r="E23" s="287">
        <f t="shared" si="4"/>
        <v>46</v>
      </c>
      <c r="F23" s="232">
        <v>16</v>
      </c>
      <c r="G23" s="287"/>
      <c r="H23" s="287">
        <v>30</v>
      </c>
      <c r="I23" s="287">
        <f t="shared" si="5"/>
        <v>74</v>
      </c>
      <c r="J23" s="287" t="s">
        <v>141</v>
      </c>
      <c r="K23" s="284" t="s">
        <v>182</v>
      </c>
      <c r="L23" s="287" t="s">
        <v>183</v>
      </c>
      <c r="M23" s="288" t="s">
        <v>184</v>
      </c>
      <c r="N23" s="289" t="s">
        <v>288</v>
      </c>
      <c r="O23" s="289" t="s">
        <v>285</v>
      </c>
      <c r="P23" s="284" t="s">
        <v>192</v>
      </c>
    </row>
    <row r="24" spans="1:24" s="218" customFormat="1" ht="51" customHeight="1" x14ac:dyDescent="0.3">
      <c r="A24" s="285" t="s">
        <v>42</v>
      </c>
      <c r="B24" s="286" t="s">
        <v>219</v>
      </c>
      <c r="C24" s="287">
        <v>5</v>
      </c>
      <c r="D24" s="287">
        <f t="shared" si="3"/>
        <v>150</v>
      </c>
      <c r="E24" s="287">
        <f t="shared" si="4"/>
        <v>48</v>
      </c>
      <c r="F24" s="287">
        <v>16</v>
      </c>
      <c r="G24" s="287"/>
      <c r="H24" s="287">
        <v>32</v>
      </c>
      <c r="I24" s="287">
        <f t="shared" si="5"/>
        <v>102</v>
      </c>
      <c r="J24" s="287" t="s">
        <v>141</v>
      </c>
      <c r="K24" s="284" t="s">
        <v>182</v>
      </c>
      <c r="L24" s="287" t="s">
        <v>183</v>
      </c>
      <c r="M24" s="288" t="s">
        <v>184</v>
      </c>
      <c r="N24" s="289" t="s">
        <v>289</v>
      </c>
      <c r="O24" s="289" t="s">
        <v>286</v>
      </c>
      <c r="P24" s="284" t="s">
        <v>220</v>
      </c>
    </row>
    <row r="25" spans="1:24" ht="62.4" x14ac:dyDescent="0.3">
      <c r="A25" s="285" t="s">
        <v>105</v>
      </c>
      <c r="B25" s="286" t="s">
        <v>221</v>
      </c>
      <c r="C25" s="287">
        <v>4</v>
      </c>
      <c r="D25" s="287">
        <f t="shared" si="3"/>
        <v>120</v>
      </c>
      <c r="E25" s="287">
        <f t="shared" si="4"/>
        <v>46</v>
      </c>
      <c r="F25" s="287">
        <v>30</v>
      </c>
      <c r="G25" s="287"/>
      <c r="H25" s="232">
        <v>16</v>
      </c>
      <c r="I25" s="287">
        <f t="shared" si="5"/>
        <v>74</v>
      </c>
      <c r="J25" s="287" t="s">
        <v>141</v>
      </c>
      <c r="K25" s="284" t="s">
        <v>182</v>
      </c>
      <c r="L25" s="287" t="s">
        <v>183</v>
      </c>
      <c r="M25" s="288" t="s">
        <v>184</v>
      </c>
      <c r="N25" s="289" t="s">
        <v>290</v>
      </c>
      <c r="O25" s="289" t="s">
        <v>301</v>
      </c>
      <c r="P25" s="284" t="s">
        <v>215</v>
      </c>
    </row>
    <row r="26" spans="1:24" ht="63" thickBot="1" x14ac:dyDescent="0.35">
      <c r="A26" s="290" t="s">
        <v>222</v>
      </c>
      <c r="B26" s="291" t="s">
        <v>223</v>
      </c>
      <c r="C26" s="287">
        <v>4</v>
      </c>
      <c r="D26" s="287">
        <f t="shared" si="3"/>
        <v>120</v>
      </c>
      <c r="E26" s="287">
        <f t="shared" si="4"/>
        <v>45</v>
      </c>
      <c r="F26" s="287">
        <v>30</v>
      </c>
      <c r="G26" s="287"/>
      <c r="H26" s="287">
        <v>15</v>
      </c>
      <c r="I26" s="287">
        <f t="shared" si="5"/>
        <v>75</v>
      </c>
      <c r="J26" s="287" t="s">
        <v>141</v>
      </c>
      <c r="K26" s="295" t="s">
        <v>182</v>
      </c>
      <c r="L26" s="292" t="s">
        <v>183</v>
      </c>
      <c r="M26" s="293" t="s">
        <v>184</v>
      </c>
      <c r="N26" s="324"/>
      <c r="O26" s="294" t="s">
        <v>303</v>
      </c>
      <c r="P26" s="323"/>
    </row>
    <row r="27" spans="1:24" s="217" customFormat="1" ht="16.2" thickBot="1" x14ac:dyDescent="0.35">
      <c r="A27" s="632" t="s">
        <v>224</v>
      </c>
      <c r="B27" s="633"/>
      <c r="C27" s="633"/>
      <c r="D27" s="633"/>
      <c r="E27" s="633"/>
      <c r="F27" s="633"/>
      <c r="G27" s="633"/>
      <c r="H27" s="633"/>
      <c r="I27" s="633"/>
      <c r="J27" s="633"/>
      <c r="K27" s="633"/>
      <c r="L27" s="633"/>
      <c r="M27" s="633"/>
      <c r="N27" s="633"/>
      <c r="O27" s="633"/>
      <c r="P27" s="634"/>
    </row>
    <row r="28" spans="1:24" ht="62.4" x14ac:dyDescent="0.3">
      <c r="A28" s="296" t="s">
        <v>152</v>
      </c>
      <c r="B28" s="280" t="s">
        <v>225</v>
      </c>
      <c r="C28" s="297">
        <v>5</v>
      </c>
      <c r="D28" s="298">
        <f t="shared" ref="D28:D32" si="6">C28*30</f>
        <v>150</v>
      </c>
      <c r="E28" s="298">
        <f t="shared" ref="E28:E32" si="7">SUM(F28:H28)</f>
        <v>60</v>
      </c>
      <c r="F28" s="298">
        <v>30</v>
      </c>
      <c r="G28" s="299"/>
      <c r="H28" s="300">
        <v>30</v>
      </c>
      <c r="I28" s="300">
        <f t="shared" ref="I28:I32" si="8">D28-E28</f>
        <v>90</v>
      </c>
      <c r="J28" s="282" t="s">
        <v>141</v>
      </c>
      <c r="K28" s="231" t="s">
        <v>182</v>
      </c>
      <c r="L28" s="281" t="s">
        <v>183</v>
      </c>
      <c r="M28" s="282" t="s">
        <v>184</v>
      </c>
      <c r="N28" s="301" t="s">
        <v>274</v>
      </c>
      <c r="O28" s="301" t="s">
        <v>300</v>
      </c>
      <c r="P28" s="315" t="s">
        <v>199</v>
      </c>
    </row>
    <row r="29" spans="1:24" ht="62.4" x14ac:dyDescent="0.3">
      <c r="A29" s="296" t="s">
        <v>153</v>
      </c>
      <c r="B29" s="286" t="s">
        <v>226</v>
      </c>
      <c r="C29" s="302">
        <v>4</v>
      </c>
      <c r="D29" s="232">
        <f t="shared" si="6"/>
        <v>120</v>
      </c>
      <c r="E29" s="232">
        <f t="shared" si="7"/>
        <v>46</v>
      </c>
      <c r="F29" s="232">
        <v>16</v>
      </c>
      <c r="G29" s="303"/>
      <c r="H29" s="304">
        <v>30</v>
      </c>
      <c r="I29" s="304">
        <f t="shared" si="8"/>
        <v>74</v>
      </c>
      <c r="J29" s="288" t="s">
        <v>141</v>
      </c>
      <c r="K29" s="284" t="s">
        <v>182</v>
      </c>
      <c r="L29" s="287" t="s">
        <v>183</v>
      </c>
      <c r="M29" s="288" t="s">
        <v>184</v>
      </c>
      <c r="N29" s="305" t="s">
        <v>273</v>
      </c>
      <c r="O29" s="305" t="s">
        <v>299</v>
      </c>
      <c r="P29" s="315" t="s">
        <v>199</v>
      </c>
    </row>
    <row r="30" spans="1:24" ht="62.4" x14ac:dyDescent="0.3">
      <c r="A30" s="306" t="s">
        <v>154</v>
      </c>
      <c r="B30" s="286" t="s">
        <v>227</v>
      </c>
      <c r="C30" s="307">
        <v>5</v>
      </c>
      <c r="D30" s="308">
        <f t="shared" si="6"/>
        <v>150</v>
      </c>
      <c r="E30" s="308">
        <f t="shared" si="7"/>
        <v>48</v>
      </c>
      <c r="F30" s="308">
        <v>16</v>
      </c>
      <c r="G30" s="309"/>
      <c r="H30" s="310">
        <v>32</v>
      </c>
      <c r="I30" s="310">
        <f t="shared" si="8"/>
        <v>102</v>
      </c>
      <c r="J30" s="293" t="s">
        <v>141</v>
      </c>
      <c r="K30" s="295" t="s">
        <v>182</v>
      </c>
      <c r="L30" s="292" t="s">
        <v>183</v>
      </c>
      <c r="M30" s="293" t="s">
        <v>184</v>
      </c>
      <c r="N30" s="311" t="s">
        <v>228</v>
      </c>
      <c r="O30" s="301" t="s">
        <v>298</v>
      </c>
      <c r="P30" s="316" t="s">
        <v>229</v>
      </c>
    </row>
    <row r="31" spans="1:24" ht="62.4" x14ac:dyDescent="0.3">
      <c r="A31" s="312" t="s">
        <v>155</v>
      </c>
      <c r="B31" s="237" t="s">
        <v>230</v>
      </c>
      <c r="C31" s="232">
        <v>4</v>
      </c>
      <c r="D31" s="232">
        <f t="shared" si="6"/>
        <v>120</v>
      </c>
      <c r="E31" s="232">
        <f t="shared" si="7"/>
        <v>46</v>
      </c>
      <c r="F31" s="232">
        <v>30</v>
      </c>
      <c r="G31" s="303"/>
      <c r="H31" s="232">
        <v>16</v>
      </c>
      <c r="I31" s="304">
        <f t="shared" si="8"/>
        <v>74</v>
      </c>
      <c r="J31" s="288" t="s">
        <v>141</v>
      </c>
      <c r="K31" s="284" t="s">
        <v>182</v>
      </c>
      <c r="L31" s="287" t="s">
        <v>183</v>
      </c>
      <c r="M31" s="288" t="s">
        <v>184</v>
      </c>
      <c r="N31" s="313" t="s">
        <v>231</v>
      </c>
      <c r="O31" s="305" t="s">
        <v>311</v>
      </c>
      <c r="P31" s="284" t="s">
        <v>232</v>
      </c>
    </row>
    <row r="32" spans="1:24" ht="63" thickBot="1" x14ac:dyDescent="0.35">
      <c r="A32" s="314" t="s">
        <v>156</v>
      </c>
      <c r="B32" s="241" t="s">
        <v>233</v>
      </c>
      <c r="C32" s="308">
        <v>4</v>
      </c>
      <c r="D32" s="308">
        <f t="shared" si="6"/>
        <v>120</v>
      </c>
      <c r="E32" s="308">
        <f t="shared" si="7"/>
        <v>46</v>
      </c>
      <c r="F32" s="308">
        <v>30</v>
      </c>
      <c r="G32" s="309"/>
      <c r="H32" s="232">
        <v>16</v>
      </c>
      <c r="I32" s="310">
        <f t="shared" si="8"/>
        <v>74</v>
      </c>
      <c r="J32" s="293" t="s">
        <v>141</v>
      </c>
      <c r="K32" s="295" t="s">
        <v>234</v>
      </c>
      <c r="L32" s="292" t="s">
        <v>183</v>
      </c>
      <c r="M32" s="293" t="s">
        <v>184</v>
      </c>
      <c r="N32" s="317"/>
      <c r="O32" s="223"/>
      <c r="P32" s="295" t="s">
        <v>220</v>
      </c>
    </row>
    <row r="33" spans="1:16" s="217" customFormat="1" ht="16.2" thickBot="1" x14ac:dyDescent="0.35">
      <c r="A33" s="632" t="s">
        <v>235</v>
      </c>
      <c r="B33" s="633"/>
      <c r="C33" s="633"/>
      <c r="D33" s="633"/>
      <c r="E33" s="633"/>
      <c r="F33" s="633"/>
      <c r="G33" s="633"/>
      <c r="H33" s="633"/>
      <c r="I33" s="633"/>
      <c r="J33" s="633"/>
      <c r="K33" s="633"/>
      <c r="L33" s="633"/>
      <c r="M33" s="633"/>
      <c r="N33" s="633"/>
      <c r="O33" s="633"/>
      <c r="P33" s="634"/>
    </row>
    <row r="34" spans="1:16" ht="62.4" x14ac:dyDescent="0.3">
      <c r="A34" s="233" t="s">
        <v>157</v>
      </c>
      <c r="B34" s="233" t="s">
        <v>297</v>
      </c>
      <c r="C34" s="234">
        <v>5</v>
      </c>
      <c r="D34" s="234">
        <f t="shared" ref="D34:D38" si="9">C34*30</f>
        <v>150</v>
      </c>
      <c r="E34" s="234">
        <f t="shared" ref="E34:E38" si="10">SUM(F34:H34)</f>
        <v>60</v>
      </c>
      <c r="F34" s="234">
        <v>30</v>
      </c>
      <c r="G34" s="234"/>
      <c r="H34" s="234">
        <v>30</v>
      </c>
      <c r="I34" s="234">
        <f t="shared" ref="I34:I38" si="11">D34-E34</f>
        <v>90</v>
      </c>
      <c r="J34" s="234" t="s">
        <v>141</v>
      </c>
      <c r="K34" s="235" t="s">
        <v>182</v>
      </c>
      <c r="L34" s="234" t="s">
        <v>183</v>
      </c>
      <c r="M34" s="234" t="s">
        <v>184</v>
      </c>
      <c r="N34" s="236" t="s">
        <v>272</v>
      </c>
      <c r="O34" s="236" t="s">
        <v>296</v>
      </c>
      <c r="P34" s="235" t="s">
        <v>232</v>
      </c>
    </row>
    <row r="35" spans="1:16" ht="62.4" x14ac:dyDescent="0.3">
      <c r="A35" s="237" t="s">
        <v>158</v>
      </c>
      <c r="B35" s="237" t="s">
        <v>236</v>
      </c>
      <c r="C35" s="238">
        <v>4</v>
      </c>
      <c r="D35" s="238">
        <f t="shared" si="9"/>
        <v>120</v>
      </c>
      <c r="E35" s="238">
        <f t="shared" si="10"/>
        <v>46</v>
      </c>
      <c r="F35" s="232">
        <v>16</v>
      </c>
      <c r="G35" s="238"/>
      <c r="H35" s="238">
        <v>30</v>
      </c>
      <c r="I35" s="238">
        <f t="shared" si="11"/>
        <v>74</v>
      </c>
      <c r="J35" s="238" t="s">
        <v>141</v>
      </c>
      <c r="K35" s="239" t="s">
        <v>234</v>
      </c>
      <c r="L35" s="238" t="s">
        <v>183</v>
      </c>
      <c r="M35" s="238" t="s">
        <v>184</v>
      </c>
      <c r="N35" s="208"/>
      <c r="O35" s="225"/>
      <c r="P35" s="239" t="s">
        <v>237</v>
      </c>
    </row>
    <row r="36" spans="1:16" ht="62.4" x14ac:dyDescent="0.3">
      <c r="A36" s="237" t="s">
        <v>169</v>
      </c>
      <c r="B36" s="237" t="s">
        <v>312</v>
      </c>
      <c r="C36" s="326">
        <v>5</v>
      </c>
      <c r="D36" s="326">
        <v>150</v>
      </c>
      <c r="E36" s="326">
        <v>48</v>
      </c>
      <c r="F36" s="326">
        <v>16</v>
      </c>
      <c r="G36" s="304"/>
      <c r="H36" s="304">
        <v>32</v>
      </c>
      <c r="I36" s="304">
        <v>102</v>
      </c>
      <c r="J36" s="288" t="s">
        <v>141</v>
      </c>
      <c r="K36" s="284" t="s">
        <v>182</v>
      </c>
      <c r="L36" s="288" t="s">
        <v>183</v>
      </c>
      <c r="M36" s="288" t="s">
        <v>184</v>
      </c>
      <c r="N36" s="325" t="s">
        <v>313</v>
      </c>
      <c r="O36" s="305" t="s">
        <v>314</v>
      </c>
      <c r="P36" s="327" t="s">
        <v>232</v>
      </c>
    </row>
    <row r="37" spans="1:16" ht="62.4" x14ac:dyDescent="0.3">
      <c r="A37" s="237" t="s">
        <v>170</v>
      </c>
      <c r="B37" s="237" t="s">
        <v>239</v>
      </c>
      <c r="C37" s="238">
        <v>4</v>
      </c>
      <c r="D37" s="238">
        <f t="shared" si="9"/>
        <v>120</v>
      </c>
      <c r="E37" s="238">
        <f t="shared" si="10"/>
        <v>46</v>
      </c>
      <c r="F37" s="238">
        <v>30</v>
      </c>
      <c r="G37" s="238"/>
      <c r="H37" s="232">
        <v>16</v>
      </c>
      <c r="I37" s="238">
        <f t="shared" si="11"/>
        <v>74</v>
      </c>
      <c r="J37" s="238" t="s">
        <v>141</v>
      </c>
      <c r="K37" s="239" t="s">
        <v>234</v>
      </c>
      <c r="L37" s="238" t="s">
        <v>183</v>
      </c>
      <c r="M37" s="238" t="s">
        <v>184</v>
      </c>
      <c r="N37" s="240" t="s">
        <v>268</v>
      </c>
      <c r="O37" s="318" t="s">
        <v>292</v>
      </c>
      <c r="P37" s="239" t="s">
        <v>220</v>
      </c>
    </row>
    <row r="38" spans="1:16" ht="63" thickBot="1" x14ac:dyDescent="0.35">
      <c r="A38" s="241" t="s">
        <v>171</v>
      </c>
      <c r="B38" s="241" t="s">
        <v>240</v>
      </c>
      <c r="C38" s="242">
        <v>5</v>
      </c>
      <c r="D38" s="242">
        <f t="shared" si="9"/>
        <v>150</v>
      </c>
      <c r="E38" s="242">
        <f t="shared" si="10"/>
        <v>48</v>
      </c>
      <c r="F38" s="242">
        <v>16</v>
      </c>
      <c r="G38" s="242"/>
      <c r="H38" s="242">
        <v>32</v>
      </c>
      <c r="I38" s="242">
        <f t="shared" si="11"/>
        <v>102</v>
      </c>
      <c r="J38" s="242" t="s">
        <v>141</v>
      </c>
      <c r="K38" s="243" t="s">
        <v>182</v>
      </c>
      <c r="L38" s="242" t="s">
        <v>183</v>
      </c>
      <c r="M38" s="242" t="s">
        <v>184</v>
      </c>
      <c r="N38" s="208" t="s">
        <v>313</v>
      </c>
      <c r="O38" s="319" t="s">
        <v>295</v>
      </c>
      <c r="P38" s="322" t="s">
        <v>238</v>
      </c>
    </row>
    <row r="39" spans="1:16" s="217" customFormat="1" ht="16.2" thickBot="1" x14ac:dyDescent="0.35">
      <c r="A39" s="632" t="s">
        <v>241</v>
      </c>
      <c r="B39" s="633"/>
      <c r="C39" s="633"/>
      <c r="D39" s="633"/>
      <c r="E39" s="633"/>
      <c r="F39" s="633"/>
      <c r="G39" s="633"/>
      <c r="H39" s="633"/>
      <c r="I39" s="633"/>
      <c r="J39" s="633"/>
      <c r="K39" s="633"/>
      <c r="L39" s="633"/>
      <c r="M39" s="633"/>
      <c r="N39" s="633"/>
      <c r="O39" s="633"/>
      <c r="P39" s="634"/>
    </row>
    <row r="40" spans="1:16" ht="62.4" x14ac:dyDescent="0.3">
      <c r="A40" s="233" t="s">
        <v>172</v>
      </c>
      <c r="B40" s="233" t="s">
        <v>242</v>
      </c>
      <c r="C40" s="234">
        <v>5</v>
      </c>
      <c r="D40" s="234">
        <f t="shared" ref="D40:D44" si="12">C40*30</f>
        <v>150</v>
      </c>
      <c r="E40" s="234">
        <f t="shared" ref="E40:E44" si="13">SUM(F40:H40)</f>
        <v>60</v>
      </c>
      <c r="F40" s="234">
        <v>30</v>
      </c>
      <c r="G40" s="234"/>
      <c r="H40" s="234">
        <v>30</v>
      </c>
      <c r="I40" s="234">
        <f t="shared" ref="I40:I44" si="14">D40-E40</f>
        <v>90</v>
      </c>
      <c r="J40" s="234" t="s">
        <v>141</v>
      </c>
      <c r="K40" s="235" t="s">
        <v>182</v>
      </c>
      <c r="L40" s="234" t="s">
        <v>183</v>
      </c>
      <c r="M40" s="234" t="s">
        <v>184</v>
      </c>
      <c r="N40" s="236" t="s">
        <v>269</v>
      </c>
      <c r="O40" s="236" t="s">
        <v>294</v>
      </c>
      <c r="P40" s="235" t="s">
        <v>215</v>
      </c>
    </row>
    <row r="41" spans="1:16" ht="62.4" x14ac:dyDescent="0.3">
      <c r="A41" s="237" t="s">
        <v>243</v>
      </c>
      <c r="B41" s="237" t="s">
        <v>310</v>
      </c>
      <c r="C41" s="238">
        <v>4</v>
      </c>
      <c r="D41" s="238">
        <f t="shared" si="12"/>
        <v>120</v>
      </c>
      <c r="E41" s="238">
        <f t="shared" si="13"/>
        <v>30</v>
      </c>
      <c r="F41" s="238">
        <v>0</v>
      </c>
      <c r="G41" s="238"/>
      <c r="H41" s="238">
        <v>30</v>
      </c>
      <c r="I41" s="238">
        <f t="shared" si="14"/>
        <v>90</v>
      </c>
      <c r="J41" s="238" t="s">
        <v>141</v>
      </c>
      <c r="K41" s="239" t="s">
        <v>182</v>
      </c>
      <c r="L41" s="238" t="s">
        <v>183</v>
      </c>
      <c r="M41" s="238" t="s">
        <v>184</v>
      </c>
      <c r="N41" s="240" t="s">
        <v>270</v>
      </c>
      <c r="O41" s="240" t="s">
        <v>315</v>
      </c>
      <c r="P41" s="239" t="s">
        <v>215</v>
      </c>
    </row>
    <row r="42" spans="1:16" ht="62.4" x14ac:dyDescent="0.3">
      <c r="A42" s="237" t="s">
        <v>244</v>
      </c>
      <c r="B42" s="237" t="s">
        <v>245</v>
      </c>
      <c r="C42" s="238">
        <v>5</v>
      </c>
      <c r="D42" s="238">
        <f t="shared" si="12"/>
        <v>150</v>
      </c>
      <c r="E42" s="238">
        <f t="shared" si="13"/>
        <v>48</v>
      </c>
      <c r="F42" s="238">
        <v>16</v>
      </c>
      <c r="G42" s="238"/>
      <c r="H42" s="238">
        <v>32</v>
      </c>
      <c r="I42" s="238">
        <f t="shared" si="14"/>
        <v>102</v>
      </c>
      <c r="J42" s="238" t="s">
        <v>141</v>
      </c>
      <c r="K42" s="239" t="s">
        <v>182</v>
      </c>
      <c r="L42" s="238" t="s">
        <v>183</v>
      </c>
      <c r="M42" s="238" t="s">
        <v>184</v>
      </c>
      <c r="N42" s="208" t="s">
        <v>313</v>
      </c>
      <c r="O42" s="240" t="s">
        <v>316</v>
      </c>
      <c r="P42" s="239" t="s">
        <v>220</v>
      </c>
    </row>
    <row r="43" spans="1:16" ht="62.4" x14ac:dyDescent="0.3">
      <c r="A43" s="237" t="s">
        <v>246</v>
      </c>
      <c r="B43" s="237" t="s">
        <v>230</v>
      </c>
      <c r="C43" s="238">
        <v>4</v>
      </c>
      <c r="D43" s="238">
        <f t="shared" si="12"/>
        <v>120</v>
      </c>
      <c r="E43" s="238">
        <f t="shared" si="13"/>
        <v>46</v>
      </c>
      <c r="F43" s="238">
        <v>30</v>
      </c>
      <c r="G43" s="238"/>
      <c r="H43" s="232">
        <v>16</v>
      </c>
      <c r="I43" s="238">
        <f t="shared" si="14"/>
        <v>74</v>
      </c>
      <c r="J43" s="238" t="s">
        <v>141</v>
      </c>
      <c r="K43" s="239" t="s">
        <v>182</v>
      </c>
      <c r="L43" s="238" t="s">
        <v>183</v>
      </c>
      <c r="M43" s="238" t="s">
        <v>184</v>
      </c>
      <c r="N43" s="240" t="s">
        <v>271</v>
      </c>
      <c r="O43" s="240" t="s">
        <v>293</v>
      </c>
      <c r="P43" s="239" t="s">
        <v>232</v>
      </c>
    </row>
    <row r="44" spans="1:16" ht="63" thickBot="1" x14ac:dyDescent="0.35">
      <c r="A44" s="241" t="s">
        <v>247</v>
      </c>
      <c r="B44" s="241" t="s">
        <v>239</v>
      </c>
      <c r="C44" s="242">
        <v>4</v>
      </c>
      <c r="D44" s="242">
        <f t="shared" si="12"/>
        <v>120</v>
      </c>
      <c r="E44" s="242">
        <f t="shared" si="13"/>
        <v>46</v>
      </c>
      <c r="F44" s="242">
        <v>30</v>
      </c>
      <c r="G44" s="242"/>
      <c r="H44" s="232">
        <v>16</v>
      </c>
      <c r="I44" s="242">
        <f t="shared" si="14"/>
        <v>74</v>
      </c>
      <c r="J44" s="242" t="s">
        <v>141</v>
      </c>
      <c r="K44" s="243" t="s">
        <v>234</v>
      </c>
      <c r="L44" s="242" t="s">
        <v>183</v>
      </c>
      <c r="M44" s="238" t="s">
        <v>184</v>
      </c>
      <c r="N44" s="328" t="s">
        <v>291</v>
      </c>
      <c r="O44" s="318" t="s">
        <v>292</v>
      </c>
      <c r="P44" s="243" t="s">
        <v>220</v>
      </c>
    </row>
    <row r="45" spans="1:16" s="217" customFormat="1" ht="16.2" thickBot="1" x14ac:dyDescent="0.35">
      <c r="A45" s="632" t="s">
        <v>248</v>
      </c>
      <c r="B45" s="633"/>
      <c r="C45" s="633"/>
      <c r="D45" s="633"/>
      <c r="E45" s="633"/>
      <c r="F45" s="633"/>
      <c r="G45" s="633"/>
      <c r="H45" s="633"/>
      <c r="I45" s="633"/>
      <c r="J45" s="633"/>
      <c r="K45" s="633"/>
      <c r="L45" s="633"/>
      <c r="M45" s="633"/>
      <c r="N45" s="633"/>
      <c r="O45" s="633"/>
      <c r="P45" s="634"/>
    </row>
    <row r="46" spans="1:16" ht="62.4" x14ac:dyDescent="0.3">
      <c r="A46" s="233" t="s">
        <v>249</v>
      </c>
      <c r="B46" s="233" t="s">
        <v>250</v>
      </c>
      <c r="C46" s="234">
        <v>4</v>
      </c>
      <c r="D46" s="234">
        <f>C46*30</f>
        <v>120</v>
      </c>
      <c r="E46" s="234">
        <f>SUM(F46:H46)</f>
        <v>46</v>
      </c>
      <c r="F46" s="234">
        <v>30</v>
      </c>
      <c r="G46" s="234"/>
      <c r="H46" s="232">
        <v>16</v>
      </c>
      <c r="I46" s="234">
        <f>D46-E46</f>
        <v>74</v>
      </c>
      <c r="J46" s="234" t="s">
        <v>141</v>
      </c>
      <c r="K46" s="235" t="s">
        <v>234</v>
      </c>
      <c r="L46" s="234" t="s">
        <v>183</v>
      </c>
      <c r="M46" s="234" t="s">
        <v>184</v>
      </c>
      <c r="N46" s="229"/>
      <c r="O46" s="224" t="s">
        <v>238</v>
      </c>
      <c r="P46" s="320"/>
    </row>
    <row r="47" spans="1:16" ht="62.4" x14ac:dyDescent="0.3">
      <c r="A47" s="237" t="s">
        <v>251</v>
      </c>
      <c r="B47" s="237" t="s">
        <v>252</v>
      </c>
      <c r="C47" s="238">
        <v>4</v>
      </c>
      <c r="D47" s="238">
        <f t="shared" ref="D47:D50" si="15">C47*30</f>
        <v>120</v>
      </c>
      <c r="E47" s="238">
        <f t="shared" ref="E47:E50" si="16">SUM(F47:H47)</f>
        <v>46</v>
      </c>
      <c r="F47" s="238">
        <v>30</v>
      </c>
      <c r="G47" s="238"/>
      <c r="H47" s="232">
        <v>16</v>
      </c>
      <c r="I47" s="238">
        <f t="shared" ref="I47:I50" si="17">D47-E47</f>
        <v>74</v>
      </c>
      <c r="J47" s="238" t="s">
        <v>141</v>
      </c>
      <c r="K47" s="239" t="s">
        <v>234</v>
      </c>
      <c r="L47" s="238" t="s">
        <v>183</v>
      </c>
      <c r="M47" s="238" t="s">
        <v>184</v>
      </c>
      <c r="N47" s="208"/>
      <c r="O47" s="225" t="s">
        <v>238</v>
      </c>
      <c r="P47" s="321"/>
    </row>
    <row r="48" spans="1:16" ht="62.4" x14ac:dyDescent="0.3">
      <c r="A48" s="237" t="s">
        <v>253</v>
      </c>
      <c r="B48" s="237" t="s">
        <v>309</v>
      </c>
      <c r="C48" s="238">
        <v>4</v>
      </c>
      <c r="D48" s="238">
        <f t="shared" si="15"/>
        <v>120</v>
      </c>
      <c r="E48" s="238">
        <f t="shared" si="16"/>
        <v>46</v>
      </c>
      <c r="F48" s="238">
        <v>30</v>
      </c>
      <c r="G48" s="238"/>
      <c r="H48" s="232">
        <v>16</v>
      </c>
      <c r="I48" s="238">
        <f t="shared" si="17"/>
        <v>74</v>
      </c>
      <c r="J48" s="238" t="s">
        <v>141</v>
      </c>
      <c r="K48" s="239" t="s">
        <v>234</v>
      </c>
      <c r="L48" s="238" t="s">
        <v>183</v>
      </c>
      <c r="M48" s="238" t="s">
        <v>184</v>
      </c>
      <c r="N48" s="208"/>
      <c r="O48" s="225" t="s">
        <v>238</v>
      </c>
      <c r="P48" s="321"/>
    </row>
    <row r="49" spans="1:16" ht="62.4" x14ac:dyDescent="0.3">
      <c r="A49" s="237" t="s">
        <v>254</v>
      </c>
      <c r="B49" s="237" t="s">
        <v>255</v>
      </c>
      <c r="C49" s="238">
        <v>4</v>
      </c>
      <c r="D49" s="238">
        <f t="shared" si="15"/>
        <v>120</v>
      </c>
      <c r="E49" s="238">
        <f t="shared" si="16"/>
        <v>46</v>
      </c>
      <c r="F49" s="238">
        <v>30</v>
      </c>
      <c r="G49" s="238"/>
      <c r="H49" s="232">
        <v>16</v>
      </c>
      <c r="I49" s="238">
        <f t="shared" si="17"/>
        <v>74</v>
      </c>
      <c r="J49" s="238" t="s">
        <v>141</v>
      </c>
      <c r="K49" s="239" t="s">
        <v>234</v>
      </c>
      <c r="L49" s="238" t="s">
        <v>183</v>
      </c>
      <c r="M49" s="238" t="s">
        <v>184</v>
      </c>
      <c r="N49" s="208"/>
      <c r="O49" s="225" t="s">
        <v>238</v>
      </c>
      <c r="P49" s="321"/>
    </row>
    <row r="50" spans="1:16" ht="62.4" x14ac:dyDescent="0.3">
      <c r="A50" s="237" t="s">
        <v>256</v>
      </c>
      <c r="B50" s="237" t="s">
        <v>236</v>
      </c>
      <c r="C50" s="238">
        <v>5</v>
      </c>
      <c r="D50" s="238">
        <f t="shared" si="15"/>
        <v>150</v>
      </c>
      <c r="E50" s="238">
        <f t="shared" si="16"/>
        <v>74</v>
      </c>
      <c r="F50" s="238">
        <v>40</v>
      </c>
      <c r="G50" s="238"/>
      <c r="H50" s="238">
        <v>34</v>
      </c>
      <c r="I50" s="238">
        <f t="shared" si="17"/>
        <v>76</v>
      </c>
      <c r="J50" s="238" t="s">
        <v>141</v>
      </c>
      <c r="K50" s="239" t="s">
        <v>257</v>
      </c>
      <c r="L50" s="238" t="s">
        <v>183</v>
      </c>
      <c r="M50" s="238" t="s">
        <v>184</v>
      </c>
      <c r="N50" s="208"/>
      <c r="O50" s="225" t="s">
        <v>238</v>
      </c>
      <c r="P50" s="321"/>
    </row>
    <row r="51" spans="1:16" ht="18" x14ac:dyDescent="0.3">
      <c r="A51" s="212"/>
      <c r="B51" s="630" t="s">
        <v>259</v>
      </c>
      <c r="C51" s="630"/>
      <c r="D51" s="630"/>
      <c r="E51" s="630"/>
      <c r="F51" s="221"/>
      <c r="G51" s="221"/>
      <c r="H51" s="221"/>
      <c r="I51" s="213"/>
      <c r="J51" s="213"/>
      <c r="K51" s="222"/>
      <c r="L51" s="213"/>
      <c r="M51" s="213"/>
      <c r="N51" s="631" t="s">
        <v>261</v>
      </c>
      <c r="O51" s="631"/>
      <c r="P51" s="222"/>
    </row>
    <row r="52" spans="1:16" ht="18" x14ac:dyDescent="0.3">
      <c r="A52" s="212"/>
      <c r="B52" s="630" t="s">
        <v>260</v>
      </c>
      <c r="C52" s="630"/>
      <c r="D52" s="630"/>
      <c r="E52" s="630"/>
      <c r="F52" s="630"/>
      <c r="G52" s="630"/>
      <c r="H52" s="630"/>
      <c r="I52" s="213"/>
      <c r="J52" s="213"/>
      <c r="K52" s="222"/>
      <c r="L52" s="213"/>
      <c r="M52" s="213"/>
      <c r="N52" s="631" t="s">
        <v>262</v>
      </c>
      <c r="O52" s="631"/>
      <c r="P52" s="222"/>
    </row>
    <row r="53" spans="1:16" x14ac:dyDescent="0.3">
      <c r="A53" s="212"/>
      <c r="B53" s="36" t="s">
        <v>167</v>
      </c>
      <c r="C53" s="213"/>
      <c r="D53" s="213"/>
      <c r="E53" s="213"/>
      <c r="F53" s="213"/>
      <c r="G53" s="213"/>
      <c r="H53" s="213"/>
      <c r="I53" s="213"/>
      <c r="J53" s="213"/>
      <c r="K53" s="222"/>
      <c r="L53" s="213"/>
      <c r="M53" s="213"/>
      <c r="N53" s="36" t="s">
        <v>167</v>
      </c>
      <c r="O53" s="212"/>
      <c r="P53" s="222"/>
    </row>
    <row r="54" spans="1:16" x14ac:dyDescent="0.3">
      <c r="A54" s="212"/>
      <c r="C54" s="213"/>
      <c r="D54" s="213"/>
      <c r="E54" s="213"/>
      <c r="F54" s="213"/>
      <c r="G54" s="213"/>
      <c r="H54" s="213"/>
      <c r="I54" s="213"/>
      <c r="J54" s="213"/>
      <c r="K54" s="222"/>
      <c r="L54" s="213"/>
      <c r="M54" s="213"/>
      <c r="O54" s="212"/>
      <c r="P54" s="222"/>
    </row>
  </sheetData>
  <mergeCells count="30">
    <mergeCell ref="B51:E51"/>
    <mergeCell ref="B52:H52"/>
    <mergeCell ref="N51:O51"/>
    <mergeCell ref="N52:O52"/>
    <mergeCell ref="A27:P27"/>
    <mergeCell ref="A33:P33"/>
    <mergeCell ref="A39:P39"/>
    <mergeCell ref="A45:P45"/>
    <mergeCell ref="A21:P21"/>
    <mergeCell ref="A9:P9"/>
    <mergeCell ref="E5:E8"/>
    <mergeCell ref="F5:H5"/>
    <mergeCell ref="F6:F8"/>
    <mergeCell ref="G6:G8"/>
    <mergeCell ref="H6:H8"/>
    <mergeCell ref="I4:I8"/>
    <mergeCell ref="A1:P1"/>
    <mergeCell ref="A3:A8"/>
    <mergeCell ref="B3:B8"/>
    <mergeCell ref="C3:C8"/>
    <mergeCell ref="D3:I3"/>
    <mergeCell ref="J3:J8"/>
    <mergeCell ref="K3:K8"/>
    <mergeCell ref="L3:L8"/>
    <mergeCell ref="M3:M8"/>
    <mergeCell ref="N3:N8"/>
    <mergeCell ref="O3:O8"/>
    <mergeCell ref="P3:P8"/>
    <mergeCell ref="D4:D8"/>
    <mergeCell ref="E4:H4"/>
  </mergeCells>
  <hyperlinks>
    <hyperlink ref="N18" r:id="rId1"/>
    <hyperlink ref="O17" r:id="rId2"/>
    <hyperlink ref="N31" r:id="rId3"/>
    <hyperlink ref="N37" r:id="rId4"/>
    <hyperlink ref="N40" r:id="rId5"/>
    <hyperlink ref="N41" r:id="rId6"/>
    <hyperlink ref="N43" r:id="rId7"/>
    <hyperlink ref="N34" r:id="rId8"/>
    <hyperlink ref="N29" r:id="rId9"/>
    <hyperlink ref="N28" r:id="rId10"/>
    <hyperlink ref="O14" r:id="rId11"/>
    <hyperlink ref="O15" r:id="rId12"/>
    <hyperlink ref="O16" r:id="rId13"/>
    <hyperlink ref="O18" r:id="rId14"/>
    <hyperlink ref="N20" r:id="rId15"/>
    <hyperlink ref="N19" r:id="rId16"/>
    <hyperlink ref="N17" r:id="rId17"/>
    <hyperlink ref="N16" r:id="rId18"/>
    <hyperlink ref="N15" r:id="rId19"/>
    <hyperlink ref="N14" r:id="rId20"/>
    <hyperlink ref="O23" r:id="rId21"/>
    <hyperlink ref="O24" r:id="rId22"/>
    <hyperlink ref="N22" r:id="rId23"/>
    <hyperlink ref="N23" r:id="rId24"/>
    <hyperlink ref="N24" r:id="rId25"/>
    <hyperlink ref="N25" r:id="rId26"/>
    <hyperlink ref="O44" r:id="rId27"/>
    <hyperlink ref="O43" r:id="rId28"/>
    <hyperlink ref="O40" r:id="rId29"/>
    <hyperlink ref="O37" r:id="rId30"/>
    <hyperlink ref="O38" r:id="rId31"/>
    <hyperlink ref="O34" r:id="rId32"/>
    <hyperlink ref="O30" r:id="rId33"/>
    <hyperlink ref="O29" r:id="rId34"/>
    <hyperlink ref="O28" r:id="rId35"/>
    <hyperlink ref="O25" r:id="rId36"/>
    <hyperlink ref="O22" r:id="rId37"/>
    <hyperlink ref="O26" r:id="rId38"/>
    <hyperlink ref="O20" r:id="rId39"/>
    <hyperlink ref="O19" r:id="rId40"/>
    <hyperlink ref="O11" r:id="rId41"/>
    <hyperlink ref="O12" r:id="rId42"/>
    <hyperlink ref="O10" r:id="rId43"/>
    <hyperlink ref="O31" r:id="rId44"/>
    <hyperlink ref="O36" r:id="rId45"/>
    <hyperlink ref="O41" r:id="rId46"/>
    <hyperlink ref="O42" r:id="rId47"/>
  </hyperlinks>
  <pageMargins left="0.7" right="0.7" top="0.75" bottom="0.75" header="0.3" footer="0.3"/>
  <pageSetup paperSize="9" scale="53" fitToHeight="0" orientation="landscape" r:id="rId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Титул</vt:lpstr>
      <vt:lpstr>магістр</vt:lpstr>
      <vt:lpstr>Вибіркові</vt:lpstr>
      <vt:lpstr>Вибіркові!Область_друку</vt:lpstr>
      <vt:lpstr>магістр!Область_друку</vt:lpstr>
      <vt:lpstr>Титул!Область_друку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selector</cp:lastModifiedBy>
  <cp:lastPrinted>2020-04-20T11:00:36Z</cp:lastPrinted>
  <dcterms:created xsi:type="dcterms:W3CDTF">2020-04-20T09:18:19Z</dcterms:created>
  <dcterms:modified xsi:type="dcterms:W3CDTF">2023-08-16T17:24:02Z</dcterms:modified>
</cp:coreProperties>
</file>