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800" activeTab="1"/>
  </bookViews>
  <sheets>
    <sheet name="Титулка ФМБ" sheetId="1" r:id="rId1"/>
    <sheet name="фах мол бак" sheetId="2" r:id="rId2"/>
    <sheet name="Каталог ВК мол бак" sheetId="3" r:id="rId3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2" i="2" l="1"/>
  <c r="I20" i="2"/>
  <c r="S20" i="2" s="1"/>
  <c r="T20" i="2" s="1"/>
  <c r="H20" i="2"/>
  <c r="M20" i="2" l="1"/>
  <c r="E26" i="2"/>
  <c r="F26" i="2"/>
  <c r="Q22" i="2"/>
  <c r="P22" i="2"/>
  <c r="O22" i="2"/>
  <c r="N22" i="2"/>
  <c r="K22" i="2"/>
  <c r="I25" i="2"/>
  <c r="H25" i="2"/>
  <c r="H18" i="2"/>
  <c r="I21" i="2"/>
  <c r="I18" i="2"/>
  <c r="M18" i="2" s="1"/>
  <c r="S18" i="2" l="1"/>
  <c r="T18" i="2" s="1"/>
  <c r="I19" i="2" l="1"/>
  <c r="H19" i="2"/>
  <c r="S19" i="2" l="1"/>
  <c r="T19" i="2" s="1"/>
  <c r="M19" i="2"/>
  <c r="G43" i="2"/>
  <c r="I46" i="2"/>
  <c r="I47" i="2"/>
  <c r="L22" i="2"/>
  <c r="J22" i="2"/>
  <c r="H21" i="2"/>
  <c r="S21" i="2" s="1"/>
  <c r="T21" i="2" s="1"/>
  <c r="M21" i="2" l="1"/>
  <c r="S53" i="2"/>
  <c r="S54" i="2"/>
  <c r="S55" i="2"/>
  <c r="S56" i="2"/>
  <c r="S57" i="2"/>
  <c r="I37" i="2"/>
  <c r="Q45" i="2" l="1"/>
  <c r="P45" i="2"/>
  <c r="O45" i="2"/>
  <c r="N45" i="2"/>
  <c r="K45" i="2"/>
  <c r="J45" i="2"/>
  <c r="G45" i="2"/>
  <c r="E30" i="3" l="1"/>
  <c r="D30" i="3"/>
  <c r="E29" i="3"/>
  <c r="D29" i="3"/>
  <c r="E28" i="3"/>
  <c r="D28" i="3"/>
  <c r="E27" i="3"/>
  <c r="D27" i="3"/>
  <c r="E26" i="3"/>
  <c r="D26" i="3"/>
  <c r="E25" i="3"/>
  <c r="D25" i="3"/>
  <c r="E24" i="3"/>
  <c r="D24" i="3"/>
  <c r="E23" i="3"/>
  <c r="D23" i="3"/>
  <c r="E11" i="3"/>
  <c r="D11" i="3"/>
  <c r="R52" i="2"/>
  <c r="X48" i="2"/>
  <c r="W48" i="2"/>
  <c r="V48" i="2"/>
  <c r="U48" i="2"/>
  <c r="F48" i="2"/>
  <c r="F52" i="2" s="1"/>
  <c r="E48" i="2"/>
  <c r="E52" i="2" s="1"/>
  <c r="H47" i="2"/>
  <c r="H46" i="2"/>
  <c r="L45" i="2"/>
  <c r="Q43" i="2"/>
  <c r="Q48" i="2" s="1"/>
  <c r="P43" i="2"/>
  <c r="P48" i="2" s="1"/>
  <c r="O43" i="2"/>
  <c r="O48" i="2" s="1"/>
  <c r="N43" i="2"/>
  <c r="N48" i="2" s="1"/>
  <c r="L43" i="2"/>
  <c r="K43" i="2"/>
  <c r="J43" i="2"/>
  <c r="G48" i="2"/>
  <c r="D48" i="2"/>
  <c r="C43" i="2"/>
  <c r="C48" i="2" s="1"/>
  <c r="H42" i="2"/>
  <c r="M42" i="2" s="1"/>
  <c r="I41" i="2"/>
  <c r="H41" i="2"/>
  <c r="I40" i="2"/>
  <c r="H40" i="2"/>
  <c r="I39" i="2"/>
  <c r="H39" i="2"/>
  <c r="I38" i="2"/>
  <c r="H38" i="2"/>
  <c r="H37" i="2"/>
  <c r="S37" i="2" s="1"/>
  <c r="T37" i="2" s="1"/>
  <c r="I36" i="2"/>
  <c r="H36" i="2"/>
  <c r="I35" i="2"/>
  <c r="H35" i="2"/>
  <c r="I34" i="2"/>
  <c r="H34" i="2"/>
  <c r="I33" i="2"/>
  <c r="H33" i="2"/>
  <c r="I32" i="2"/>
  <c r="H32" i="2"/>
  <c r="I31" i="2"/>
  <c r="H31" i="2"/>
  <c r="I30" i="2"/>
  <c r="H30" i="2"/>
  <c r="I29" i="2"/>
  <c r="H29" i="2"/>
  <c r="R27" i="2"/>
  <c r="R28" i="2" s="1"/>
  <c r="D26" i="2"/>
  <c r="I24" i="2"/>
  <c r="H24" i="2"/>
  <c r="Q24" i="2"/>
  <c r="P24" i="2"/>
  <c r="P26" i="2" s="1"/>
  <c r="O24" i="2"/>
  <c r="N24" i="2"/>
  <c r="L24" i="2"/>
  <c r="K24" i="2"/>
  <c r="J24" i="2"/>
  <c r="G24" i="2"/>
  <c r="G26" i="2" s="1"/>
  <c r="R22" i="2"/>
  <c r="C26" i="2"/>
  <c r="I17" i="2"/>
  <c r="H17" i="2"/>
  <c r="I16" i="2"/>
  <c r="H16" i="2"/>
  <c r="I15" i="2"/>
  <c r="H15" i="2"/>
  <c r="I14" i="2"/>
  <c r="H14" i="2"/>
  <c r="I13" i="2"/>
  <c r="H13" i="2"/>
  <c r="I12" i="2"/>
  <c r="H12" i="2"/>
  <c r="I11" i="2"/>
  <c r="H11" i="2"/>
  <c r="B8" i="2"/>
  <c r="C8" i="2" s="1"/>
  <c r="D8" i="2" s="1"/>
  <c r="E8" i="2" s="1"/>
  <c r="F8" i="2" s="1"/>
  <c r="G8" i="2" s="1"/>
  <c r="H8" i="2" s="1"/>
  <c r="I8" i="2" s="1"/>
  <c r="J8" i="2" s="1"/>
  <c r="K8" i="2" s="1"/>
  <c r="L8" i="2" s="1"/>
  <c r="M8" i="2" s="1"/>
  <c r="N8" i="2" s="1"/>
  <c r="O8" i="2" s="1"/>
  <c r="P8" i="2" s="1"/>
  <c r="Q8" i="2" s="1"/>
  <c r="O5" i="2"/>
  <c r="P5" i="2" s="1"/>
  <c r="Q5" i="2" s="1"/>
  <c r="M37" i="1"/>
  <c r="K37" i="1"/>
  <c r="H37" i="1"/>
  <c r="F37" i="1"/>
  <c r="D37" i="1"/>
  <c r="B37" i="1"/>
  <c r="O36" i="1"/>
  <c r="O35" i="1"/>
  <c r="H22" i="2" l="1"/>
  <c r="H26" i="2" s="1"/>
  <c r="H45" i="2"/>
  <c r="I22" i="2"/>
  <c r="I26" i="2" s="1"/>
  <c r="O26" i="2"/>
  <c r="O52" i="2" s="1"/>
  <c r="M47" i="2"/>
  <c r="M30" i="2"/>
  <c r="S14" i="2"/>
  <c r="T14" i="2" s="1"/>
  <c r="S39" i="2"/>
  <c r="T39" i="2" s="1"/>
  <c r="M46" i="2"/>
  <c r="S32" i="2"/>
  <c r="T32" i="2" s="1"/>
  <c r="M31" i="2"/>
  <c r="M35" i="2"/>
  <c r="S38" i="2"/>
  <c r="T38" i="2" s="1"/>
  <c r="I45" i="2"/>
  <c r="M15" i="2"/>
  <c r="M17" i="2"/>
  <c r="M14" i="2"/>
  <c r="M36" i="2"/>
  <c r="M33" i="2"/>
  <c r="M34" i="2"/>
  <c r="J26" i="2"/>
  <c r="S12" i="2"/>
  <c r="T12" i="2" s="1"/>
  <c r="P52" i="2"/>
  <c r="H43" i="2"/>
  <c r="O37" i="1"/>
  <c r="M13" i="2"/>
  <c r="S16" i="2"/>
  <c r="T16" i="2" s="1"/>
  <c r="L26" i="2"/>
  <c r="Q26" i="2"/>
  <c r="Q52" i="2" s="1"/>
  <c r="I43" i="2"/>
  <c r="S31" i="2"/>
  <c r="T31" i="2" s="1"/>
  <c r="S33" i="2"/>
  <c r="T33" i="2" s="1"/>
  <c r="S35" i="2"/>
  <c r="T35" i="2" s="1"/>
  <c r="M39" i="2"/>
  <c r="M41" i="2"/>
  <c r="L48" i="2"/>
  <c r="S47" i="2"/>
  <c r="T47" i="2" s="1"/>
  <c r="I11" i="3"/>
  <c r="I23" i="3"/>
  <c r="I25" i="3"/>
  <c r="I27" i="3"/>
  <c r="I29" i="3"/>
  <c r="M32" i="2"/>
  <c r="S34" i="2"/>
  <c r="T34" i="2" s="1"/>
  <c r="S36" i="2"/>
  <c r="T36" i="2" s="1"/>
  <c r="M38" i="2"/>
  <c r="M40" i="2"/>
  <c r="J48" i="2"/>
  <c r="S46" i="2"/>
  <c r="T46" i="2" s="1"/>
  <c r="I24" i="3"/>
  <c r="I26" i="3"/>
  <c r="I28" i="3"/>
  <c r="I30" i="3"/>
  <c r="S15" i="2"/>
  <c r="T15" i="2" s="1"/>
  <c r="S30" i="2"/>
  <c r="T30" i="2" s="1"/>
  <c r="K26" i="2"/>
  <c r="N26" i="2"/>
  <c r="N52" i="2" s="1"/>
  <c r="M25" i="2"/>
  <c r="M24" i="2" s="1"/>
  <c r="D52" i="2"/>
  <c r="M11" i="2"/>
  <c r="M12" i="2"/>
  <c r="S13" i="2"/>
  <c r="T13" i="2" s="1"/>
  <c r="M16" i="2"/>
  <c r="S17" i="2"/>
  <c r="T17" i="2" s="1"/>
  <c r="S25" i="2"/>
  <c r="T25" i="2" s="1"/>
  <c r="C52" i="2"/>
  <c r="M29" i="2"/>
  <c r="S11" i="2"/>
  <c r="T11" i="2" s="1"/>
  <c r="S29" i="2"/>
  <c r="T29" i="2" s="1"/>
  <c r="M37" i="2"/>
  <c r="K48" i="2"/>
  <c r="R54" i="2"/>
  <c r="R56" i="2" s="1"/>
  <c r="G52" i="2" l="1"/>
  <c r="H49" i="2" s="1"/>
  <c r="M22" i="2"/>
  <c r="M26" i="2" s="1"/>
  <c r="K52" i="2"/>
  <c r="S52" i="2"/>
  <c r="M45" i="2"/>
  <c r="L52" i="2"/>
  <c r="H48" i="2"/>
  <c r="H52" i="2" s="1"/>
  <c r="J52" i="2"/>
  <c r="I48" i="2"/>
  <c r="I52" i="2" s="1"/>
  <c r="M43" i="2"/>
  <c r="H50" i="2" l="1"/>
  <c r="M48" i="2"/>
  <c r="M52" i="2" s="1"/>
</calcChain>
</file>

<file path=xl/sharedStrings.xml><?xml version="1.0" encoding="utf-8"?>
<sst xmlns="http://schemas.openxmlformats.org/spreadsheetml/2006/main" count="405" uniqueCount="237">
  <si>
    <t>Відкритий міжнародний університет розвитку людини "Україна"</t>
  </si>
  <si>
    <t>"Затверджую"</t>
  </si>
  <si>
    <t>Затверджено</t>
  </si>
  <si>
    <t>Президент Відкритого</t>
  </si>
  <si>
    <t>рішенням Вченої ради</t>
  </si>
  <si>
    <t>міжнародного університету</t>
  </si>
  <si>
    <t>Університету "Україна"</t>
  </si>
  <si>
    <t>розвитку людини "Україна"</t>
  </si>
  <si>
    <t>Н А В Ч А Л Ь Н И Й    П Л А Н</t>
  </si>
  <si>
    <t xml:space="preserve">з галузі знань </t>
  </si>
  <si>
    <t>02 Культура і мистецтво</t>
  </si>
  <si>
    <t xml:space="preserve">                                                        </t>
  </si>
  <si>
    <t>за спеціальністю</t>
  </si>
  <si>
    <t>029 Інформаційна, бібліотечна та архівна справа</t>
  </si>
  <si>
    <t xml:space="preserve">                                                                                                 </t>
  </si>
  <si>
    <t xml:space="preserve">спеціалізація  </t>
  </si>
  <si>
    <t>Інформаційна, бібліотечна та архівна справа</t>
  </si>
  <si>
    <r>
      <t xml:space="preserve">кваліфікація: </t>
    </r>
    <r>
      <rPr>
        <b/>
        <u/>
        <sz val="10"/>
        <rFont val="Times New Roman"/>
        <family val="1"/>
        <charset val="204"/>
      </rPr>
      <t/>
    </r>
  </si>
  <si>
    <t>фаховий молодший бакалавр з інформаційної, бібліотечної та архівної справи</t>
  </si>
  <si>
    <t xml:space="preserve">                                                                                     </t>
  </si>
  <si>
    <r>
      <t xml:space="preserve">Форма навчання: </t>
    </r>
    <r>
      <rPr>
        <sz val="10"/>
        <rFont val="Times New Roman"/>
        <family val="1"/>
        <charset val="204"/>
      </rPr>
      <t>денна</t>
    </r>
  </si>
  <si>
    <r>
      <rPr>
        <b/>
        <sz val="10"/>
        <rFont val="Times New Roman"/>
        <family val="1"/>
        <charset val="204"/>
      </rPr>
      <t xml:space="preserve">Строк навчання: </t>
    </r>
    <r>
      <rPr>
        <sz val="10"/>
        <rFont val="Times New Roman"/>
        <family val="1"/>
        <charset val="204"/>
      </rPr>
      <t>1 рік 10 міс.</t>
    </r>
  </si>
  <si>
    <t>І . ГРАФІК НАВЧАЛЬНОГО ПРОЦЕСУ</t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</si>
  <si>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</si>
  <si>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</si>
  <si>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</si>
  <si>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</si>
  <si>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</si>
  <si>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</si>
  <si>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</si>
  <si>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</si>
  <si>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</si>
  <si>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</si>
  <si>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</si>
  <si>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</si>
  <si>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</si>
  <si>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I</t>
  </si>
  <si>
    <t>Т</t>
  </si>
  <si>
    <t>С</t>
  </si>
  <si>
    <t>К</t>
  </si>
  <si>
    <t>П</t>
  </si>
  <si>
    <t>II</t>
  </si>
  <si>
    <t>Е</t>
  </si>
  <si>
    <r>
      <t>ПОЗНАЧЕННЯ:</t>
    </r>
    <r>
      <rPr>
        <sz val="8"/>
        <rFont val="Times New Roman"/>
        <family val="1"/>
        <charset val="204"/>
      </rPr>
      <t xml:space="preserve"> Т – теоретичне навчання; С – екзаменаційна сесія; П – практика; К – канікули; Е – випусковий екзамен.</t>
    </r>
  </si>
  <si>
    <t>II. ЗВЕДЕНІ ДАНІ ПРО БЮДЖЕТ ЧАСУ, тижні</t>
  </si>
  <si>
    <t>ІІІ. ПРАКТИКА</t>
  </si>
  <si>
    <t>IV.  АТЕСТАЦІЯ</t>
  </si>
  <si>
    <t>Теоретичне 
навчання</t>
  </si>
  <si>
    <t>Екзамена-ційна сесія</t>
  </si>
  <si>
    <t>Практика</t>
  </si>
  <si>
    <t>Захист дипломного проєкту (роботи)</t>
  </si>
  <si>
    <t>Випусковий екзамен</t>
  </si>
  <si>
    <t>Канікули</t>
  </si>
  <si>
    <t>Усього</t>
  </si>
  <si>
    <t>Назва
 практики</t>
  </si>
  <si>
    <t>Семестр</t>
  </si>
  <si>
    <t>Тижні</t>
  </si>
  <si>
    <t>Назва навчальної дисципліни</t>
  </si>
  <si>
    <t>Форма випускової атестації (іспит, дипломний проєкт (робота))</t>
  </si>
  <si>
    <t>Ознайомча</t>
  </si>
  <si>
    <t>Документознавство</t>
  </si>
  <si>
    <t>Навчальна</t>
  </si>
  <si>
    <t>Діловодство</t>
  </si>
  <si>
    <t>Разом</t>
  </si>
  <si>
    <t xml:space="preserve">Інформаційні технології в галузі    </t>
  </si>
  <si>
    <t>V. ПЛАН НАВЧАЛЬНОГО ПРОЦЕСУ</t>
  </si>
  <si>
    <t>Шифр за ОПП</t>
  </si>
  <si>
    <t>НАЗВА НАВЧАЛЬНОЇ ДИСЦИПЛІНИ</t>
  </si>
  <si>
    <t>Розподіл за семестрами</t>
  </si>
  <si>
    <t>Кількість кредитів ЄКТС</t>
  </si>
  <si>
    <t>Кількість годин</t>
  </si>
  <si>
    <t>Розподіл годин на тиждень за курсами і семестрами</t>
  </si>
  <si>
    <t>екзамени</t>
  </si>
  <si>
    <t>заліки</t>
  </si>
  <si>
    <t>курсові</t>
  </si>
  <si>
    <t>загальний обсяг</t>
  </si>
  <si>
    <t>аудиторних</t>
  </si>
  <si>
    <t>самостійна робота</t>
  </si>
  <si>
    <t>I курс</t>
  </si>
  <si>
    <t>II курс</t>
  </si>
  <si>
    <t>роботи</t>
  </si>
  <si>
    <t>всього</t>
  </si>
  <si>
    <t>у тому числі:</t>
  </si>
  <si>
    <t>семестри</t>
  </si>
  <si>
    <t>лекції</t>
  </si>
  <si>
    <t>лабораторні</t>
  </si>
  <si>
    <t>практичні</t>
  </si>
  <si>
    <t>кількість тижнів у семестрі</t>
  </si>
  <si>
    <t>І. ЦИКЛ ЗАГАЛЬНОЇ ПІДГОТОВКИ</t>
  </si>
  <si>
    <t>1.1. Обов’язкові навчальні дисципліни</t>
  </si>
  <si>
    <t>1 сем</t>
  </si>
  <si>
    <t>2 сем</t>
  </si>
  <si>
    <t>3 сем</t>
  </si>
  <si>
    <t>4 сем</t>
  </si>
  <si>
    <t>ОК 1.1</t>
  </si>
  <si>
    <t>Україна в контексті світового розвитку</t>
  </si>
  <si>
    <t>ОК 1.2</t>
  </si>
  <si>
    <t>Українська мова (за професійним спрямуванням)</t>
  </si>
  <si>
    <t>ОК 1.3</t>
  </si>
  <si>
    <t>ОК 1.4</t>
  </si>
  <si>
    <t>Інформаційні технології</t>
  </si>
  <si>
    <t>ОК 1.5</t>
  </si>
  <si>
    <t>Основи наукових досліджень та академічного письма</t>
  </si>
  <si>
    <t>ОК 1.6</t>
  </si>
  <si>
    <t>Інклюзивне суспільство</t>
  </si>
  <si>
    <t>ОК 1.7</t>
  </si>
  <si>
    <t>Основи навчання студентів (самоуправління навчанням)</t>
  </si>
  <si>
    <t>Всього за п. 1.1</t>
  </si>
  <si>
    <t>1.2. Дисципліни вільного вибору студентів</t>
  </si>
  <si>
    <t>Всього за п. 1.2</t>
  </si>
  <si>
    <t>ВК 1.2</t>
  </si>
  <si>
    <t>Дисципліни  вільного вибору студентів із загальноуніверситетського переліку дисциплін</t>
  </si>
  <si>
    <t>Всього за І циклом</t>
  </si>
  <si>
    <t>ІІ. ЦИКЛ ПРОФЕСІЙНОЇ ПІДГОТОВКИ</t>
  </si>
  <si>
    <t>2.1. Обов’язкові навчальні дисципліни</t>
  </si>
  <si>
    <t>ОК 2.1</t>
  </si>
  <si>
    <t>ОК 2.2</t>
  </si>
  <si>
    <t>Вступ до спеціальності</t>
  </si>
  <si>
    <t>ОК 2.3</t>
  </si>
  <si>
    <t>Практичний курс із машинопису</t>
  </si>
  <si>
    <t>ОК 2.4</t>
  </si>
  <si>
    <t>Сучасні технології збору, обробки і передачі інформації</t>
  </si>
  <si>
    <t>ОК 2.5</t>
  </si>
  <si>
    <t>Музеєзнавство</t>
  </si>
  <si>
    <t>ОК 2.6</t>
  </si>
  <si>
    <t>Професійна етика</t>
  </si>
  <si>
    <t>ОК 2.7</t>
  </si>
  <si>
    <t>Автоматизовані інформаційно-пошукові системи</t>
  </si>
  <si>
    <t>ОК 2.8</t>
  </si>
  <si>
    <t>ОК 2.9</t>
  </si>
  <si>
    <t>ОК 2.10</t>
  </si>
  <si>
    <t>ОК 2.11</t>
  </si>
  <si>
    <t>Архівознавство</t>
  </si>
  <si>
    <t>Теорія та практика зв'язків із громадськістю</t>
  </si>
  <si>
    <t>ПР 1</t>
  </si>
  <si>
    <t>Ознайомча практика</t>
  </si>
  <si>
    <t>ПР 2</t>
  </si>
  <si>
    <t>Навчальна практика</t>
  </si>
  <si>
    <t>Всього за п. 2.1</t>
  </si>
  <si>
    <t>2.2. Дисципліни вільного вибору студентів</t>
  </si>
  <si>
    <t>Всього за п. 2.2</t>
  </si>
  <si>
    <t>ВК 2.1</t>
  </si>
  <si>
    <t>ВК 2.2</t>
  </si>
  <si>
    <t>ВК 2.3</t>
  </si>
  <si>
    <t>ВК 2.4</t>
  </si>
  <si>
    <t>ВК 2.5</t>
  </si>
  <si>
    <t>Всього за ІІ циклом</t>
  </si>
  <si>
    <t>Частка компонент загального циклу в загальному обсязі освітньої програми, %</t>
  </si>
  <si>
    <t>Частка вибіркових компонент у загальному обсязі освітньої програми, %</t>
  </si>
  <si>
    <t xml:space="preserve">ЗАГАЛЬНА КІЛЬКІСТЬ ГОДИН </t>
  </si>
  <si>
    <t>Кількість годин на тиждень</t>
  </si>
  <si>
    <t>Кількість екзаменів</t>
  </si>
  <si>
    <t>Кількість заліків</t>
  </si>
  <si>
    <t>Кількість курсових проєктів</t>
  </si>
  <si>
    <t>Кількість курсових робіт</t>
  </si>
  <si>
    <t>ПОГОДЖЕНО</t>
  </si>
  <si>
    <t>Голова Науково-методичного об'єднання</t>
  </si>
  <si>
    <t>з культури та сфери обслуговування</t>
  </si>
  <si>
    <t>Додаток 1</t>
  </si>
  <si>
    <t>Форма контролю</t>
  </si>
  <si>
    <t>Кафедра/циклова комісія</t>
  </si>
  <si>
    <t>Навчально-виховний підрозділ</t>
  </si>
  <si>
    <t>Форма навчання</t>
  </si>
  <si>
    <t>Назва електронного курсу (з посиланням на курс дисципліни на платформі Moodle)</t>
  </si>
  <si>
    <t>Посилання на анотацію дисципліни</t>
  </si>
  <si>
    <t>Викладач ПІБ (з посиланням на особисту сторінку, якщо є)</t>
  </si>
  <si>
    <t>ІФМК</t>
  </si>
  <si>
    <t>очна, заочна</t>
  </si>
  <si>
    <t>Додаток 2</t>
  </si>
  <si>
    <t>залік</t>
  </si>
  <si>
    <t>Кафедра туризму, документних та міжкультурних комунікацій</t>
  </si>
  <si>
    <t>денна, заочна, дистанційна</t>
  </si>
  <si>
    <t>Стандартизація</t>
  </si>
  <si>
    <t>http://vo.ukraine.edu.ua/course/view.php?id=6237</t>
  </si>
  <si>
    <t>https://ab.uu.edu.ua/edu-discipline/standartizatsiya</t>
  </si>
  <si>
    <t>Інформаційно-аналітичні системи в інноваційному менеджменті</t>
  </si>
  <si>
    <t>https://ab.uu.edu.ua/edu-discipline/inform_analitichni_sistemi_v_innovac_managementi</t>
  </si>
  <si>
    <t>Для ОПР "фаховий молодший бакалавр"</t>
  </si>
  <si>
    <t>проєкти</t>
  </si>
  <si>
    <t>Дисципліни вільного вибору студентів із переліку циклу професійної підготовки</t>
  </si>
  <si>
    <t>Машинопис</t>
  </si>
  <si>
    <t>Етика та естетика</t>
  </si>
  <si>
    <t>Інформаційна культура фахівця</t>
  </si>
  <si>
    <t>Стилістика ділового мовлення та редагування службових документів</t>
  </si>
  <si>
    <t>Патентознавство та трансферт технологій</t>
  </si>
  <si>
    <t>Сучасні комунікаційні технології та нові засоби масової інформації</t>
  </si>
  <si>
    <t>https://vo.uu.edu.ua/course/view.php?id=11144</t>
  </si>
  <si>
    <t>https://ab.uu.edu.ua/edu-discipline/mashinopis</t>
  </si>
  <si>
    <t>https://vo.uu.edu.ua/course/view.php?id=9198</t>
  </si>
  <si>
    <t>https://ab.uu.edu.ua/edu-discipline/etika_i_estetika</t>
  </si>
  <si>
    <t>http://vo.ukraine.edu.ua/course/view.php?id=3730</t>
  </si>
  <si>
    <t>https://ab.uu.edu.ua/edu-discipline/stilistika_dilovogo_movlennya_ta_redaguvannya_sluzhbovikh_dokumentiv</t>
  </si>
  <si>
    <t>-</t>
  </si>
  <si>
    <t>https://ab.uu.edu.ua/edu-discipline/informatsiina_kultura_fakhivtsya</t>
  </si>
  <si>
    <t>https://ab.uu.edu.ua/edu-discipline/patentoznavstvo_ta_transfert_tekhnologii</t>
  </si>
  <si>
    <t>https://ab.uu.edu.ua/edu-discipline/suchasni_comumicatsiyni_tehnologii_ta_novi_zmi</t>
  </si>
  <si>
    <t>https://vo.uu.edu.ua/course/view.php?id=236</t>
  </si>
  <si>
    <t>https://vo.uu.edu.ua/course/view.php?id=14031</t>
  </si>
  <si>
    <t>Проректор з освітньої</t>
  </si>
  <si>
    <t>діяльності</t>
  </si>
  <si>
    <t>Начальник управління моніторингу якості освіти, ліцензування та акредитації</t>
  </si>
  <si>
    <t>Комплексний кваліфікаційний іспит</t>
  </si>
  <si>
    <t>Пропозиції кафедри до каталогу вибіркових дисциплін циклу загальної підготовки</t>
  </si>
  <si>
    <t>Пропозиції кафедри до каталогу вибіркових дисциплін циклу професійної підготовки</t>
  </si>
  <si>
    <t>ВК 1.1</t>
  </si>
  <si>
    <t>ВК 2.6</t>
  </si>
  <si>
    <t>ВК 2.7</t>
  </si>
  <si>
    <t>ВК 2.8</t>
  </si>
  <si>
    <t>Фаховий коледж "Освіта"</t>
  </si>
  <si>
    <t>Директор Фахового коледжу "Освіта"</t>
  </si>
  <si>
    <t>______________Світлана СМОЛЯНОВА</t>
  </si>
  <si>
    <t>___________ Оксана КОЛЯДА</t>
  </si>
  <si>
    <t>"21" березня 2023 р.</t>
  </si>
  <si>
    <t>"20" квітня 2023 р.</t>
  </si>
  <si>
    <t>______________ Наталія БАРНА</t>
  </si>
  <si>
    <t>"13" квітня 2023 р.</t>
  </si>
  <si>
    <t xml:space="preserve">Завідувач кафедри туризму, документних </t>
  </si>
  <si>
    <t>та міжкультурних комунікацій</t>
  </si>
  <si>
    <t>______________ Олена СТЕПАНОВА</t>
  </si>
  <si>
    <t>"14" березня 2023 р.</t>
  </si>
  <si>
    <t>______________Людмила ВОЛОДІНА</t>
  </si>
  <si>
    <t>"27" квітня 2023 року</t>
  </si>
  <si>
    <t>від "27" квітня 2023 року</t>
  </si>
  <si>
    <r>
      <rPr>
        <sz val="12"/>
        <rFont val="Times New Roman"/>
        <family val="1"/>
        <charset val="204"/>
      </rPr>
      <t>підготовки</t>
    </r>
    <r>
      <rPr>
        <b/>
        <sz val="12"/>
        <rFont val="Times New Roman"/>
        <family val="1"/>
        <charset val="204"/>
      </rPr>
      <t xml:space="preserve"> </t>
    </r>
    <r>
      <rPr>
        <b/>
        <u/>
        <sz val="12"/>
        <rFont val="Times New Roman"/>
        <family val="1"/>
        <charset val="204"/>
      </rPr>
      <t>фахового молодшого бакалавра ( рівень передвищої освіти)</t>
    </r>
  </si>
  <si>
    <t>за освітньою програмою</t>
  </si>
  <si>
    <t>ОК 1.8</t>
  </si>
  <si>
    <t>Іноземна мова</t>
  </si>
  <si>
    <t>ОК 1.9</t>
  </si>
  <si>
    <t>Екологія та екологічна етика</t>
  </si>
  <si>
    <t>Права людини та верховенство права в сучасних реаліях</t>
  </si>
  <si>
    <t>ОК 1.10</t>
  </si>
  <si>
    <t>_________________ Петро ТАЛАНЧУК</t>
  </si>
  <si>
    <t>Фізична культура (Фізичне виховання. Основи здорового способу життя. Психологія стресу і стресостійкості особистості)</t>
  </si>
  <si>
    <t>ОК 1.11</t>
  </si>
  <si>
    <t>Охорона праці, безпека життєдіяльності та цивільний захист</t>
  </si>
  <si>
    <t>Інформаційні технології в галузі</t>
  </si>
  <si>
    <t>протокол №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</si>
</sst>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\1\.00"/>
    <numFmt numFmtId="165" formatCode="0.0"/>
    <numFmt numFmtId="166" formatCode="\2\.0"/>
    <numFmt numFmtId="167" formatCode="\3\.00"/>
  </numFmts>
  <fonts count="5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6"/>
      <name val="Times New Roman"/>
      <family val="1"/>
      <charset val="204"/>
    </font>
    <font>
      <sz val="10"/>
      <name val="Times New Roman"/>
      <family val="1"/>
      <charset val="204"/>
    </font>
    <font>
      <sz val="18"/>
      <name val="Times New Roman"/>
      <family val="1"/>
      <charset val="204"/>
    </font>
    <font>
      <b/>
      <sz val="10"/>
      <name val="Times New Roman"/>
      <family val="1"/>
      <charset val="204"/>
    </font>
    <font>
      <u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i/>
      <sz val="8"/>
      <name val="Times New Roman"/>
      <family val="1"/>
      <charset val="204"/>
    </font>
    <font>
      <sz val="8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b/>
      <u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8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2"/>
      <color indexed="18"/>
      <name val="Times New Roman"/>
      <family val="1"/>
      <charset val="204"/>
    </font>
    <font>
      <sz val="11"/>
      <color rgb="FF002060"/>
      <name val="Times New Roman"/>
      <family val="1"/>
      <charset val="204"/>
    </font>
    <font>
      <b/>
      <sz val="11"/>
      <color rgb="FF00206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indexed="18"/>
      <name val="Times New Roman"/>
      <family val="1"/>
      <charset val="204"/>
    </font>
    <font>
      <sz val="11"/>
      <color indexed="18"/>
      <name val="Times New Roman"/>
      <family val="1"/>
      <charset val="204"/>
    </font>
    <font>
      <sz val="12"/>
      <color indexed="56"/>
      <name val="Times New Roman"/>
      <family val="1"/>
      <charset val="204"/>
    </font>
    <font>
      <b/>
      <sz val="11"/>
      <color indexed="58"/>
      <name val="Times New Roman"/>
      <family val="1"/>
      <charset val="204"/>
    </font>
    <font>
      <sz val="11"/>
      <color indexed="56"/>
      <name val="Times New Roman"/>
      <family val="1"/>
      <charset val="204"/>
    </font>
    <font>
      <sz val="11"/>
      <color theme="2" tint="-0.89999084444715716"/>
      <name val="Times New Roman"/>
      <family val="1"/>
      <charset val="204"/>
    </font>
    <font>
      <b/>
      <sz val="11"/>
      <color theme="2" tint="-0.89999084444715716"/>
      <name val="Times New Roman"/>
      <family val="1"/>
      <charset val="204"/>
    </font>
    <font>
      <sz val="11"/>
      <color theme="6" tint="-0.499984740745262"/>
      <name val="Times New Roman"/>
      <family val="1"/>
      <charset val="204"/>
    </font>
    <font>
      <sz val="12"/>
      <color theme="6" tint="-0.499984740745262"/>
      <name val="Times New Roman"/>
      <family val="1"/>
      <charset val="204"/>
    </font>
    <font>
      <sz val="11"/>
      <color indexed="58"/>
      <name val="Times New Roman"/>
      <family val="1"/>
      <charset val="204"/>
    </font>
    <font>
      <sz val="10"/>
      <color theme="2" tint="-0.89999084444715716"/>
      <name val="Arial Cyr"/>
      <charset val="204"/>
    </font>
    <font>
      <sz val="11"/>
      <name val="Arial Cyr"/>
      <charset val="204"/>
    </font>
    <font>
      <b/>
      <sz val="12"/>
      <color indexed="8"/>
      <name val="Times New Roman"/>
      <family val="1"/>
      <charset val="204"/>
    </font>
    <font>
      <b/>
      <i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0"/>
      <color theme="10"/>
      <name val="Arial Cyr"/>
      <charset val="204"/>
    </font>
    <font>
      <u/>
      <sz val="11"/>
      <color theme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0"/>
      <name val="Arial Cyr"/>
      <charset val="204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</fills>
  <borders count="89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26"/>
      </right>
      <top style="medium">
        <color indexed="64"/>
      </top>
      <bottom style="thin">
        <color indexed="64"/>
      </bottom>
      <diagonal/>
    </border>
    <border>
      <left style="thin">
        <color indexed="26"/>
      </left>
      <right style="thin">
        <color indexed="26"/>
      </right>
      <top style="medium">
        <color indexed="64"/>
      </top>
      <bottom style="thin">
        <color indexed="64"/>
      </bottom>
      <diagonal/>
    </border>
    <border>
      <left style="thin">
        <color indexed="26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26"/>
      </right>
      <top style="thin">
        <color indexed="64"/>
      </top>
      <bottom style="thin">
        <color indexed="64"/>
      </bottom>
      <diagonal/>
    </border>
    <border>
      <left style="thin">
        <color indexed="26"/>
      </left>
      <right style="thin">
        <color indexed="26"/>
      </right>
      <top style="thin">
        <color indexed="64"/>
      </top>
      <bottom style="thin">
        <color indexed="64"/>
      </bottom>
      <diagonal/>
    </border>
    <border>
      <left style="thin">
        <color indexed="26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26"/>
      </right>
      <top style="thin">
        <color indexed="64"/>
      </top>
      <bottom style="medium">
        <color indexed="64"/>
      </bottom>
      <diagonal/>
    </border>
    <border>
      <left style="thin">
        <color indexed="26"/>
      </left>
      <right style="thin">
        <color indexed="26"/>
      </right>
      <top style="thin">
        <color indexed="64"/>
      </top>
      <bottom style="medium">
        <color indexed="64"/>
      </bottom>
      <diagonal/>
    </border>
    <border>
      <left style="thin">
        <color indexed="26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38" fillId="0" borderId="0" applyNumberFormat="0" applyFill="0" applyBorder="0" applyAlignment="0" applyProtection="0"/>
    <xf numFmtId="0" fontId="49" fillId="0" borderId="0"/>
  </cellStyleXfs>
  <cellXfs count="619">
    <xf numFmtId="0" fontId="0" fillId="0" borderId="0" xfId="0"/>
    <xf numFmtId="0" fontId="3" fillId="0" borderId="0" xfId="0" applyFont="1" applyFill="1"/>
    <xf numFmtId="0" fontId="5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 wrapText="1"/>
    </xf>
    <xf numFmtId="0" fontId="17" fillId="0" borderId="0" xfId="0" applyFont="1" applyFill="1"/>
    <xf numFmtId="0" fontId="10" fillId="0" borderId="0" xfId="0" applyFont="1" applyFill="1"/>
    <xf numFmtId="0" fontId="18" fillId="0" borderId="0" xfId="0" applyFont="1" applyFill="1"/>
    <xf numFmtId="0" fontId="10" fillId="0" borderId="0" xfId="0" applyFont="1" applyFill="1" applyAlignment="1">
      <alignment horizontal="center" vertical="center"/>
    </xf>
    <xf numFmtId="0" fontId="10" fillId="0" borderId="0" xfId="0" applyFont="1" applyFill="1" applyBorder="1"/>
    <xf numFmtId="0" fontId="10" fillId="0" borderId="18" xfId="0" applyFont="1" applyFill="1" applyBorder="1" applyAlignment="1">
      <alignment horizontal="center" vertical="center" textRotation="90" wrapText="1"/>
    </xf>
    <xf numFmtId="0" fontId="16" fillId="0" borderId="0" xfId="0" applyFont="1" applyFill="1" applyBorder="1" applyAlignment="1">
      <alignment horizontal="center" vertical="center" textRotation="90" wrapText="1"/>
    </xf>
    <xf numFmtId="0" fontId="16" fillId="0" borderId="26" xfId="0" applyFont="1" applyFill="1" applyBorder="1" applyAlignment="1">
      <alignment horizontal="center" vertical="center"/>
    </xf>
    <xf numFmtId="0" fontId="16" fillId="0" borderId="45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60" xfId="0" applyFont="1" applyFill="1" applyBorder="1" applyAlignment="1">
      <alignment horizontal="center" vertical="center"/>
    </xf>
    <xf numFmtId="2" fontId="20" fillId="0" borderId="66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15" xfId="0" applyFont="1" applyFill="1" applyBorder="1" applyAlignment="1" applyProtection="1">
      <alignment vertical="center" wrapText="1"/>
      <protection locked="0"/>
    </xf>
    <xf numFmtId="0" fontId="21" fillId="0" borderId="15" xfId="0" applyFont="1" applyFill="1" applyBorder="1" applyAlignment="1">
      <alignment horizontal="center" vertical="center"/>
    </xf>
    <xf numFmtId="0" fontId="20" fillId="0" borderId="15" xfId="0" applyFont="1" applyFill="1" applyBorder="1" applyAlignment="1">
      <alignment horizontal="center" vertical="center"/>
    </xf>
    <xf numFmtId="0" fontId="21" fillId="0" borderId="67" xfId="0" applyFont="1" applyFill="1" applyBorder="1" applyAlignment="1">
      <alignment horizontal="center" vertical="center"/>
    </xf>
    <xf numFmtId="1" fontId="20" fillId="0" borderId="69" xfId="0" applyNumberFormat="1" applyFont="1" applyFill="1" applyBorder="1" applyAlignment="1">
      <alignment horizontal="center" vertical="center"/>
    </xf>
    <xf numFmtId="1" fontId="21" fillId="0" borderId="15" xfId="0" applyNumberFormat="1" applyFont="1" applyFill="1" applyBorder="1" applyAlignment="1">
      <alignment horizontal="center" vertical="center"/>
    </xf>
    <xf numFmtId="1" fontId="20" fillId="0" borderId="15" xfId="0" applyNumberFormat="1" applyFont="1" applyFill="1" applyBorder="1" applyAlignment="1" applyProtection="1">
      <alignment horizontal="center" vertical="center"/>
      <protection locked="0"/>
    </xf>
    <xf numFmtId="1" fontId="20" fillId="0" borderId="67" xfId="0" applyNumberFormat="1" applyFont="1" applyFill="1" applyBorder="1" applyAlignment="1" applyProtection="1">
      <alignment horizontal="center" vertical="center"/>
      <protection locked="0"/>
    </xf>
    <xf numFmtId="1" fontId="20" fillId="0" borderId="68" xfId="0" applyNumberFormat="1" applyFont="1" applyFill="1" applyBorder="1" applyAlignment="1" applyProtection="1">
      <alignment horizontal="center" vertical="center"/>
      <protection locked="0"/>
    </xf>
    <xf numFmtId="0" fontId="20" fillId="0" borderId="69" xfId="0" applyFont="1" applyFill="1" applyBorder="1" applyAlignment="1">
      <alignment horizontal="center" vertical="center"/>
    </xf>
    <xf numFmtId="2" fontId="20" fillId="0" borderId="26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11" xfId="0" applyFont="1" applyFill="1" applyBorder="1" applyAlignment="1" applyProtection="1">
      <alignment horizontal="left" vertical="center" wrapText="1"/>
      <protection locked="0"/>
    </xf>
    <xf numFmtId="0" fontId="20" fillId="0" borderId="11" xfId="0" applyFont="1" applyFill="1" applyBorder="1" applyAlignment="1" applyProtection="1">
      <alignment horizontal="center" vertical="center"/>
      <protection locked="0"/>
    </xf>
    <xf numFmtId="0" fontId="20" fillId="0" borderId="29" xfId="0" applyFont="1" applyFill="1" applyBorder="1" applyAlignment="1" applyProtection="1">
      <alignment horizontal="center" vertical="center"/>
      <protection locked="0"/>
    </xf>
    <xf numFmtId="0" fontId="21" fillId="0" borderId="58" xfId="0" applyFont="1" applyFill="1" applyBorder="1" applyAlignment="1" applyProtection="1">
      <alignment horizontal="center" vertical="center"/>
      <protection locked="0"/>
    </xf>
    <xf numFmtId="1" fontId="20" fillId="0" borderId="10" xfId="0" applyNumberFormat="1" applyFont="1" applyFill="1" applyBorder="1" applyAlignment="1">
      <alignment horizontal="center" vertical="center"/>
    </xf>
    <xf numFmtId="1" fontId="21" fillId="0" borderId="11" xfId="0" applyNumberFormat="1" applyFont="1" applyFill="1" applyBorder="1" applyAlignment="1">
      <alignment horizontal="center" vertical="center"/>
    </xf>
    <xf numFmtId="1" fontId="20" fillId="0" borderId="11" xfId="0" applyNumberFormat="1" applyFont="1" applyFill="1" applyBorder="1" applyAlignment="1" applyProtection="1">
      <alignment horizontal="center" vertical="center"/>
      <protection locked="0"/>
    </xf>
    <xf numFmtId="1" fontId="20" fillId="0" borderId="29" xfId="0" applyNumberFormat="1" applyFont="1" applyFill="1" applyBorder="1" applyAlignment="1" applyProtection="1">
      <alignment horizontal="center" vertical="center"/>
      <protection locked="0"/>
    </xf>
    <xf numFmtId="1" fontId="20" fillId="0" borderId="58" xfId="0" applyNumberFormat="1" applyFont="1" applyFill="1" applyBorder="1" applyAlignment="1" applyProtection="1">
      <alignment horizontal="center" vertical="center"/>
      <protection locked="0"/>
    </xf>
    <xf numFmtId="0" fontId="20" fillId="0" borderId="10" xfId="0" applyFont="1" applyFill="1" applyBorder="1" applyAlignment="1" applyProtection="1">
      <alignment horizontal="center" vertical="center"/>
      <protection locked="0"/>
    </xf>
    <xf numFmtId="0" fontId="20" fillId="0" borderId="11" xfId="0" applyFont="1" applyFill="1" applyBorder="1" applyAlignment="1" applyProtection="1">
      <alignment vertical="center" wrapText="1"/>
      <protection locked="0"/>
    </xf>
    <xf numFmtId="2" fontId="20" fillId="0" borderId="59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60" xfId="0" applyFont="1" applyFill="1" applyBorder="1" applyAlignment="1" applyProtection="1">
      <alignment horizontal="left" vertical="center" wrapText="1"/>
      <protection locked="0"/>
    </xf>
    <xf numFmtId="0" fontId="20" fillId="0" borderId="60" xfId="0" applyFont="1" applyFill="1" applyBorder="1" applyAlignment="1" applyProtection="1">
      <alignment horizontal="center" vertical="center"/>
      <protection locked="0"/>
    </xf>
    <xf numFmtId="0" fontId="20" fillId="0" borderId="34" xfId="0" applyFont="1" applyFill="1" applyBorder="1" applyAlignment="1" applyProtection="1">
      <alignment horizontal="center" vertical="center"/>
      <protection locked="0"/>
    </xf>
    <xf numFmtId="1" fontId="20" fillId="0" borderId="36" xfId="0" applyNumberFormat="1" applyFont="1" applyFill="1" applyBorder="1" applyAlignment="1">
      <alignment horizontal="center" vertical="center"/>
    </xf>
    <xf numFmtId="1" fontId="21" fillId="0" borderId="60" xfId="0" applyNumberFormat="1" applyFont="1" applyFill="1" applyBorder="1" applyAlignment="1">
      <alignment horizontal="center" vertical="center"/>
    </xf>
    <xf numFmtId="1" fontId="20" fillId="0" borderId="60" xfId="0" applyNumberFormat="1" applyFont="1" applyFill="1" applyBorder="1" applyAlignment="1" applyProtection="1">
      <alignment horizontal="center" vertical="center"/>
      <protection locked="0"/>
    </xf>
    <xf numFmtId="1" fontId="20" fillId="0" borderId="70" xfId="0" applyNumberFormat="1" applyFont="1" applyFill="1" applyBorder="1" applyAlignment="1" applyProtection="1">
      <alignment horizontal="center" vertical="center"/>
      <protection locked="0"/>
    </xf>
    <xf numFmtId="1" fontId="25" fillId="0" borderId="12" xfId="0" applyNumberFormat="1" applyFont="1" applyFill="1" applyBorder="1" applyAlignment="1" applyProtection="1">
      <alignment horizontal="center" vertical="center"/>
      <protection hidden="1"/>
    </xf>
    <xf numFmtId="0" fontId="8" fillId="0" borderId="11" xfId="0" applyFont="1" applyFill="1" applyBorder="1" applyAlignment="1">
      <alignment horizontal="center" vertical="center"/>
    </xf>
    <xf numFmtId="0" fontId="28" fillId="0" borderId="60" xfId="2" applyFont="1" applyFill="1" applyBorder="1" applyAlignment="1" applyProtection="1">
      <alignment horizontal="center" vertical="center" wrapText="1"/>
    </xf>
    <xf numFmtId="0" fontId="28" fillId="0" borderId="60" xfId="0" applyFont="1" applyFill="1" applyBorder="1" applyAlignment="1" applyProtection="1">
      <alignment horizontal="center" vertical="center" wrapText="1"/>
      <protection locked="0"/>
    </xf>
    <xf numFmtId="0" fontId="28" fillId="0" borderId="34" xfId="0" applyFont="1" applyFill="1" applyBorder="1" applyAlignment="1" applyProtection="1">
      <alignment horizontal="center" vertical="center" wrapText="1"/>
      <protection locked="0"/>
    </xf>
    <xf numFmtId="1" fontId="28" fillId="0" borderId="70" xfId="0" applyNumberFormat="1" applyFont="1" applyFill="1" applyBorder="1" applyAlignment="1" applyProtection="1">
      <alignment horizontal="center" vertical="center" wrapText="1"/>
      <protection locked="0"/>
    </xf>
    <xf numFmtId="0" fontId="28" fillId="0" borderId="36" xfId="0" applyFont="1" applyFill="1" applyBorder="1" applyAlignment="1" applyProtection="1">
      <alignment horizontal="center" vertical="center" wrapText="1"/>
      <protection locked="0"/>
    </xf>
    <xf numFmtId="1" fontId="30" fillId="0" borderId="12" xfId="0" applyNumberFormat="1" applyFont="1" applyFill="1" applyBorder="1" applyAlignment="1" applyProtection="1">
      <alignment horizontal="center" vertical="center"/>
      <protection hidden="1"/>
    </xf>
    <xf numFmtId="0" fontId="22" fillId="0" borderId="11" xfId="0" applyFont="1" applyFill="1" applyBorder="1" applyAlignment="1">
      <alignment horizontal="center" vertical="center"/>
    </xf>
    <xf numFmtId="1" fontId="25" fillId="0" borderId="16" xfId="0" applyNumberFormat="1" applyFont="1" applyFill="1" applyBorder="1" applyAlignment="1" applyProtection="1">
      <alignment horizontal="center" vertical="center"/>
      <protection hidden="1"/>
    </xf>
    <xf numFmtId="1" fontId="25" fillId="0" borderId="9" xfId="0" applyNumberFormat="1" applyFont="1" applyFill="1" applyBorder="1" applyAlignment="1" applyProtection="1">
      <alignment horizontal="center" vertical="center"/>
      <protection hidden="1"/>
    </xf>
    <xf numFmtId="2" fontId="20" fillId="0" borderId="15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15" xfId="0" applyNumberFormat="1" applyFont="1" applyFill="1" applyBorder="1" applyAlignment="1" applyProtection="1">
      <alignment horizontal="center" vertical="center"/>
      <protection locked="0"/>
    </xf>
    <xf numFmtId="0" fontId="20" fillId="0" borderId="15" xfId="0" applyFont="1" applyFill="1" applyBorder="1" applyAlignment="1" applyProtection="1">
      <alignment horizontal="center" vertical="center"/>
      <protection locked="0"/>
    </xf>
    <xf numFmtId="0" fontId="20" fillId="0" borderId="67" xfId="0" applyFont="1" applyFill="1" applyBorder="1" applyAlignment="1">
      <alignment horizontal="center" vertical="center"/>
    </xf>
    <xf numFmtId="1" fontId="20" fillId="0" borderId="11" xfId="0" applyNumberFormat="1" applyFont="1" applyFill="1" applyBorder="1" applyAlignment="1">
      <alignment horizontal="center" vertical="center"/>
    </xf>
    <xf numFmtId="1" fontId="20" fillId="0" borderId="29" xfId="0" applyNumberFormat="1" applyFont="1" applyFill="1" applyBorder="1" applyAlignment="1">
      <alignment horizontal="center" vertical="center"/>
    </xf>
    <xf numFmtId="1" fontId="20" fillId="0" borderId="14" xfId="0" applyNumberFormat="1" applyFont="1" applyFill="1" applyBorder="1" applyAlignment="1" applyProtection="1">
      <alignment horizontal="center" vertical="center"/>
      <protection locked="0"/>
    </xf>
    <xf numFmtId="1" fontId="27" fillId="0" borderId="16" xfId="0" applyNumberFormat="1" applyFont="1" applyFill="1" applyBorder="1" applyAlignment="1" applyProtection="1">
      <alignment horizontal="center" vertical="center"/>
      <protection hidden="1"/>
    </xf>
    <xf numFmtId="0" fontId="20" fillId="0" borderId="11" xfId="0" applyFont="1" applyFill="1" applyBorder="1" applyAlignment="1" applyProtection="1">
      <alignment horizontal="center" vertical="center" wrapText="1"/>
      <protection locked="0"/>
    </xf>
    <xf numFmtId="0" fontId="20" fillId="0" borderId="29" xfId="0" applyFont="1" applyFill="1" applyBorder="1" applyAlignment="1" applyProtection="1">
      <alignment horizontal="center" vertical="center" wrapText="1"/>
      <protection locked="0"/>
    </xf>
    <xf numFmtId="0" fontId="21" fillId="0" borderId="58" xfId="0" applyFont="1" applyFill="1" applyBorder="1" applyAlignment="1" applyProtection="1">
      <alignment horizontal="center" vertical="center" wrapText="1"/>
      <protection locked="0"/>
    </xf>
    <xf numFmtId="0" fontId="21" fillId="0" borderId="11" xfId="0" applyFont="1" applyFill="1" applyBorder="1" applyAlignment="1" applyProtection="1">
      <alignment horizontal="center" vertical="center" wrapText="1"/>
      <protection locked="0"/>
    </xf>
    <xf numFmtId="1" fontId="20" fillId="0" borderId="58" xfId="0" applyNumberFormat="1" applyFont="1" applyFill="1" applyBorder="1" applyAlignment="1" applyProtection="1">
      <alignment horizontal="center" vertical="center" wrapText="1"/>
    </xf>
    <xf numFmtId="1" fontId="20" fillId="0" borderId="58" xfId="0" applyNumberFormat="1" applyFont="1" applyFill="1" applyBorder="1" applyAlignment="1" applyProtection="1">
      <alignment horizontal="center" vertical="center" wrapText="1"/>
      <protection locked="0"/>
    </xf>
    <xf numFmtId="1" fontId="22" fillId="0" borderId="12" xfId="0" applyNumberFormat="1" applyFont="1" applyFill="1" applyBorder="1" applyAlignment="1" applyProtection="1">
      <alignment horizontal="center" vertical="center"/>
      <protection hidden="1"/>
    </xf>
    <xf numFmtId="0" fontId="20" fillId="0" borderId="11" xfId="0" applyNumberFormat="1" applyFont="1" applyFill="1" applyBorder="1" applyAlignment="1" applyProtection="1">
      <alignment horizontal="center" vertical="center"/>
      <protection locked="0"/>
    </xf>
    <xf numFmtId="0" fontId="20" fillId="0" borderId="11" xfId="0" applyFont="1" applyFill="1" applyBorder="1" applyAlignment="1">
      <alignment horizontal="center" vertical="center"/>
    </xf>
    <xf numFmtId="0" fontId="20" fillId="0" borderId="29" xfId="0" applyFont="1" applyFill="1" applyBorder="1" applyAlignment="1">
      <alignment horizontal="center" vertical="center"/>
    </xf>
    <xf numFmtId="0" fontId="20" fillId="0" borderId="10" xfId="0" applyFont="1" applyFill="1" applyBorder="1" applyAlignment="1">
      <alignment horizontal="center" vertical="center"/>
    </xf>
    <xf numFmtId="1" fontId="22" fillId="0" borderId="74" xfId="0" applyNumberFormat="1" applyFont="1" applyFill="1" applyBorder="1" applyAlignment="1" applyProtection="1">
      <alignment horizontal="center" vertical="center"/>
      <protection hidden="1"/>
    </xf>
    <xf numFmtId="1" fontId="22" fillId="0" borderId="75" xfId="0" applyNumberFormat="1" applyFont="1" applyFill="1" applyBorder="1" applyAlignment="1" applyProtection="1">
      <alignment horizontal="center" vertical="center"/>
      <protection hidden="1"/>
    </xf>
    <xf numFmtId="1" fontId="27" fillId="0" borderId="75" xfId="0" applyNumberFormat="1" applyFont="1" applyFill="1" applyBorder="1" applyAlignment="1" applyProtection="1">
      <alignment horizontal="center" vertical="center"/>
      <protection hidden="1"/>
    </xf>
    <xf numFmtId="1" fontId="27" fillId="0" borderId="76" xfId="0" applyNumberFormat="1" applyFont="1" applyFill="1" applyBorder="1" applyAlignment="1" applyProtection="1">
      <alignment horizontal="center" vertical="center"/>
      <protection hidden="1"/>
    </xf>
    <xf numFmtId="2" fontId="20" fillId="0" borderId="8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8" xfId="0" applyFont="1" applyFill="1" applyBorder="1" applyAlignment="1" applyProtection="1">
      <alignment vertical="center" wrapText="1"/>
    </xf>
    <xf numFmtId="0" fontId="20" fillId="0" borderId="8" xfId="0" applyFont="1" applyFill="1" applyBorder="1" applyAlignment="1">
      <alignment horizontal="center" vertical="center"/>
    </xf>
    <xf numFmtId="0" fontId="20" fillId="0" borderId="40" xfId="0" applyFont="1" applyFill="1" applyBorder="1" applyAlignment="1">
      <alignment horizontal="center" vertical="center"/>
    </xf>
    <xf numFmtId="1" fontId="20" fillId="0" borderId="7" xfId="0" applyNumberFormat="1" applyFont="1" applyFill="1" applyBorder="1" applyAlignment="1">
      <alignment horizontal="center" vertical="center"/>
    </xf>
    <xf numFmtId="1" fontId="21" fillId="0" borderId="8" xfId="0" applyNumberFormat="1" applyFont="1" applyFill="1" applyBorder="1" applyAlignment="1">
      <alignment horizontal="center" vertical="center"/>
    </xf>
    <xf numFmtId="1" fontId="20" fillId="0" borderId="8" xfId="0" applyNumberFormat="1" applyFont="1" applyFill="1" applyBorder="1" applyAlignment="1">
      <alignment horizontal="center" vertical="center"/>
    </xf>
    <xf numFmtId="1" fontId="20" fillId="0" borderId="17" xfId="0" applyNumberFormat="1" applyFont="1" applyFill="1" applyBorder="1" applyAlignment="1" applyProtection="1">
      <alignment horizontal="center" vertical="center"/>
      <protection locked="0"/>
    </xf>
    <xf numFmtId="0" fontId="20" fillId="0" borderId="15" xfId="0" applyFont="1" applyFill="1" applyBorder="1" applyAlignment="1" applyProtection="1">
      <alignment horizontal="left" vertical="center" wrapText="1"/>
      <protection locked="0"/>
    </xf>
    <xf numFmtId="1" fontId="20" fillId="0" borderId="15" xfId="0" applyNumberFormat="1" applyFont="1" applyFill="1" applyBorder="1" applyAlignment="1">
      <alignment horizontal="center" vertical="center"/>
    </xf>
    <xf numFmtId="1" fontId="20" fillId="0" borderId="67" xfId="0" applyNumberFormat="1" applyFont="1" applyFill="1" applyBorder="1" applyAlignment="1">
      <alignment horizontal="center" vertical="center"/>
    </xf>
    <xf numFmtId="1" fontId="27" fillId="0" borderId="12" xfId="0" applyNumberFormat="1" applyFont="1" applyFill="1" applyBorder="1" applyAlignment="1" applyProtection="1">
      <alignment horizontal="center" vertical="center"/>
      <protection hidden="1"/>
    </xf>
    <xf numFmtId="0" fontId="28" fillId="0" borderId="15" xfId="0" applyFont="1" applyFill="1" applyBorder="1" applyAlignment="1" applyProtection="1">
      <alignment horizontal="center" vertical="center" wrapText="1"/>
      <protection locked="0"/>
    </xf>
    <xf numFmtId="0" fontId="28" fillId="0" borderId="11" xfId="0" applyFont="1" applyFill="1" applyBorder="1" applyAlignment="1" applyProtection="1">
      <alignment horizontal="center" vertical="center" wrapText="1"/>
      <protection locked="0"/>
    </xf>
    <xf numFmtId="0" fontId="28" fillId="0" borderId="29" xfId="0" applyFont="1" applyFill="1" applyBorder="1" applyAlignment="1" applyProtection="1">
      <alignment horizontal="center" vertical="center" wrapText="1"/>
      <protection locked="0"/>
    </xf>
    <xf numFmtId="1" fontId="28" fillId="0" borderId="10" xfId="0" applyNumberFormat="1" applyFont="1" applyFill="1" applyBorder="1" applyAlignment="1">
      <alignment horizontal="center" vertical="center"/>
    </xf>
    <xf numFmtId="0" fontId="29" fillId="0" borderId="15" xfId="0" applyFont="1" applyFill="1" applyBorder="1" applyAlignment="1" applyProtection="1">
      <alignment horizontal="center" vertical="center" wrapText="1"/>
      <protection locked="0"/>
    </xf>
    <xf numFmtId="1" fontId="28" fillId="0" borderId="58" xfId="0" applyNumberFormat="1" applyFont="1" applyFill="1" applyBorder="1" applyAlignment="1" applyProtection="1">
      <alignment horizontal="center" vertical="center" wrapText="1"/>
      <protection locked="0"/>
    </xf>
    <xf numFmtId="0" fontId="28" fillId="0" borderId="10" xfId="0" applyFont="1" applyFill="1" applyBorder="1" applyAlignment="1" applyProtection="1">
      <alignment horizontal="center" vertical="center" wrapText="1"/>
      <protection locked="0"/>
    </xf>
    <xf numFmtId="1" fontId="32" fillId="0" borderId="12" xfId="0" applyNumberFormat="1" applyFont="1" applyFill="1" applyBorder="1" applyAlignment="1" applyProtection="1">
      <alignment horizontal="center" vertical="center"/>
      <protection hidden="1"/>
    </xf>
    <xf numFmtId="0" fontId="15" fillId="0" borderId="6" xfId="0" applyFont="1" applyFill="1" applyBorder="1" applyAlignment="1">
      <alignment horizontal="right" vertical="center" wrapText="1"/>
    </xf>
    <xf numFmtId="1" fontId="15" fillId="0" borderId="19" xfId="0" applyNumberFormat="1" applyFont="1" applyFill="1" applyBorder="1" applyAlignment="1">
      <alignment horizontal="center" vertical="center"/>
    </xf>
    <xf numFmtId="1" fontId="27" fillId="0" borderId="78" xfId="0" applyNumberFormat="1" applyFont="1" applyFill="1" applyBorder="1" applyAlignment="1" applyProtection="1">
      <alignment horizontal="center" vertical="center"/>
      <protection hidden="1"/>
    </xf>
    <xf numFmtId="1" fontId="22" fillId="0" borderId="11" xfId="0" applyNumberFormat="1" applyFont="1" applyFill="1" applyBorder="1" applyAlignment="1">
      <alignment horizontal="center" vertical="center"/>
    </xf>
    <xf numFmtId="1" fontId="22" fillId="0" borderId="10" xfId="0" applyNumberFormat="1" applyFont="1" applyFill="1" applyBorder="1" applyAlignment="1">
      <alignment horizontal="center" vertical="center"/>
    </xf>
    <xf numFmtId="1" fontId="12" fillId="0" borderId="58" xfId="0" applyNumberFormat="1" applyFont="1" applyFill="1" applyBorder="1" applyAlignment="1">
      <alignment horizontal="center" vertical="center"/>
    </xf>
    <xf numFmtId="1" fontId="27" fillId="0" borderId="79" xfId="0" applyNumberFormat="1" applyFont="1" applyFill="1" applyBorder="1" applyAlignment="1" applyProtection="1">
      <alignment horizontal="center" vertical="center"/>
      <protection hidden="1"/>
    </xf>
    <xf numFmtId="1" fontId="22" fillId="0" borderId="60" xfId="0" applyNumberFormat="1" applyFont="1" applyFill="1" applyBorder="1" applyAlignment="1">
      <alignment horizontal="center" vertical="center"/>
    </xf>
    <xf numFmtId="1" fontId="22" fillId="0" borderId="36" xfId="0" applyNumberFormat="1" applyFont="1" applyFill="1" applyBorder="1" applyAlignment="1">
      <alignment horizontal="center" vertical="center"/>
    </xf>
    <xf numFmtId="1" fontId="27" fillId="0" borderId="80" xfId="0" applyNumberFormat="1" applyFont="1" applyFill="1" applyBorder="1" applyAlignment="1" applyProtection="1">
      <alignment horizontal="center" vertical="center"/>
      <protection hidden="1"/>
    </xf>
    <xf numFmtId="1" fontId="22" fillId="0" borderId="8" xfId="0" applyNumberFormat="1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1" fontId="22" fillId="0" borderId="0" xfId="0" applyNumberFormat="1" applyFont="1" applyFill="1" applyBorder="1" applyAlignment="1">
      <alignment horizontal="center" vertical="center"/>
    </xf>
    <xf numFmtId="1" fontId="27" fillId="0" borderId="0" xfId="0" applyNumberFormat="1" applyFont="1" applyFill="1" applyBorder="1" applyAlignment="1" applyProtection="1">
      <alignment horizontal="center" vertical="center"/>
      <protection hidden="1"/>
    </xf>
    <xf numFmtId="0" fontId="3" fillId="0" borderId="0" xfId="0" applyFont="1" applyFill="1" applyAlignment="1">
      <alignment horizontal="center" vertical="center"/>
    </xf>
    <xf numFmtId="0" fontId="22" fillId="0" borderId="0" xfId="3" applyFont="1" applyFill="1" applyAlignment="1">
      <alignment vertical="center"/>
    </xf>
    <xf numFmtId="0" fontId="22" fillId="0" borderId="0" xfId="3" applyFont="1" applyFill="1" applyAlignment="1">
      <alignment horizontal="center" vertical="center"/>
    </xf>
    <xf numFmtId="0" fontId="22" fillId="0" borderId="0" xfId="3" applyFont="1" applyFill="1" applyAlignment="1">
      <alignment horizontal="center" vertical="center" wrapText="1"/>
    </xf>
    <xf numFmtId="0" fontId="22" fillId="0" borderId="0" xfId="3" applyFont="1" applyFill="1" applyAlignment="1">
      <alignment horizontal="left" vertical="center" wrapText="1"/>
    </xf>
    <xf numFmtId="0" fontId="36" fillId="0" borderId="0" xfId="3" applyFont="1" applyFill="1" applyAlignment="1">
      <alignment horizontal="left" vertical="center" wrapText="1"/>
    </xf>
    <xf numFmtId="0" fontId="3" fillId="0" borderId="0" xfId="0" applyFont="1" applyFill="1" applyBorder="1" applyAlignment="1" applyProtection="1">
      <alignment horizontal="left" vertical="center" wrapText="1"/>
      <protection locked="0"/>
    </xf>
    <xf numFmtId="0" fontId="40" fillId="0" borderId="0" xfId="0" applyFont="1" applyFill="1" applyBorder="1"/>
    <xf numFmtId="0" fontId="40" fillId="0" borderId="0" xfId="0" applyFont="1" applyFill="1" applyBorder="1" applyAlignment="1">
      <alignment horizontal="left"/>
    </xf>
    <xf numFmtId="0" fontId="37" fillId="0" borderId="0" xfId="0" applyFont="1" applyFill="1" applyBorder="1" applyAlignment="1">
      <alignment wrapText="1"/>
    </xf>
    <xf numFmtId="1" fontId="22" fillId="0" borderId="14" xfId="0" applyNumberFormat="1" applyFont="1" applyFill="1" applyBorder="1" applyAlignment="1" applyProtection="1">
      <alignment horizontal="center" vertical="center" wrapText="1"/>
    </xf>
    <xf numFmtId="0" fontId="22" fillId="0" borderId="81" xfId="3" applyFont="1" applyFill="1" applyBorder="1" applyAlignment="1">
      <alignment horizontal="center" vertical="center"/>
    </xf>
    <xf numFmtId="1" fontId="27" fillId="0" borderId="82" xfId="0" applyNumberFormat="1" applyFont="1" applyFill="1" applyBorder="1" applyAlignment="1" applyProtection="1">
      <alignment horizontal="center" vertical="center"/>
      <protection hidden="1"/>
    </xf>
    <xf numFmtId="0" fontId="3" fillId="0" borderId="0" xfId="0" applyFont="1" applyFill="1" applyBorder="1" applyAlignment="1">
      <alignment horizontal="center" vertical="center"/>
    </xf>
    <xf numFmtId="1" fontId="22" fillId="0" borderId="68" xfId="0" applyNumberFormat="1" applyFont="1" applyFill="1" applyBorder="1" applyAlignment="1" applyProtection="1">
      <alignment horizontal="center" vertical="center" wrapText="1"/>
    </xf>
    <xf numFmtId="1" fontId="28" fillId="0" borderId="7" xfId="0" applyNumberFormat="1" applyFont="1" applyFill="1" applyBorder="1" applyAlignment="1">
      <alignment horizontal="center" vertical="center"/>
    </xf>
    <xf numFmtId="0" fontId="29" fillId="0" borderId="8" xfId="0" applyFont="1" applyFill="1" applyBorder="1" applyAlignment="1" applyProtection="1">
      <alignment horizontal="center" vertical="center" wrapText="1"/>
      <protection locked="0"/>
    </xf>
    <xf numFmtId="0" fontId="28" fillId="0" borderId="8" xfId="0" applyFont="1" applyFill="1" applyBorder="1" applyAlignment="1" applyProtection="1">
      <alignment horizontal="center" vertical="center" wrapText="1"/>
      <protection locked="0"/>
    </xf>
    <xf numFmtId="1" fontId="22" fillId="0" borderId="17" xfId="0" applyNumberFormat="1" applyFont="1" applyFill="1" applyBorder="1" applyAlignment="1" applyProtection="1">
      <alignment horizontal="center" vertical="center" wrapText="1"/>
    </xf>
    <xf numFmtId="0" fontId="22" fillId="0" borderId="39" xfId="3" applyFont="1" applyFill="1" applyBorder="1" applyAlignment="1">
      <alignment horizontal="center" vertical="center"/>
    </xf>
    <xf numFmtId="0" fontId="22" fillId="0" borderId="17" xfId="0" applyFont="1" applyFill="1" applyBorder="1" applyAlignment="1">
      <alignment horizontal="left" vertical="center" wrapText="1"/>
    </xf>
    <xf numFmtId="0" fontId="2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5" fillId="0" borderId="12" xfId="0" applyFont="1" applyFill="1" applyBorder="1" applyAlignment="1">
      <alignment vertical="center"/>
    </xf>
    <xf numFmtId="0" fontId="5" fillId="0" borderId="12" xfId="0" applyFont="1" applyFill="1" applyBorder="1" applyAlignment="1">
      <alignment horizontal="centerContinuous" vertical="center"/>
    </xf>
    <xf numFmtId="0" fontId="5" fillId="0" borderId="59" xfId="0" applyFont="1" applyFill="1" applyBorder="1" applyAlignment="1">
      <alignment horizontal="centerContinuous" vertical="center"/>
    </xf>
    <xf numFmtId="0" fontId="15" fillId="0" borderId="60" xfId="0" applyFont="1" applyFill="1" applyBorder="1" applyAlignment="1">
      <alignment horizontal="centerContinuous" vertical="center" wrapText="1"/>
    </xf>
    <xf numFmtId="0" fontId="5" fillId="0" borderId="60" xfId="0" applyFont="1" applyFill="1" applyBorder="1" applyAlignment="1">
      <alignment horizontal="centerContinuous" vertical="center"/>
    </xf>
    <xf numFmtId="0" fontId="5" fillId="0" borderId="40" xfId="0" applyFont="1" applyFill="1" applyBorder="1" applyAlignment="1">
      <alignment horizontal="centerContinuous" vertical="center"/>
    </xf>
    <xf numFmtId="0" fontId="5" fillId="0" borderId="17" xfId="0" applyFont="1" applyFill="1" applyBorder="1" applyAlignment="1">
      <alignment horizontal="centerContinuous" vertical="center"/>
    </xf>
    <xf numFmtId="0" fontId="5" fillId="0" borderId="36" xfId="0" applyFont="1" applyFill="1" applyBorder="1" applyAlignment="1">
      <alignment horizontal="centerContinuous" vertical="center"/>
    </xf>
    <xf numFmtId="0" fontId="5" fillId="0" borderId="8" xfId="0" applyFont="1" applyFill="1" applyBorder="1" applyAlignment="1">
      <alignment horizontal="centerContinuous" vertical="center"/>
    </xf>
    <xf numFmtId="0" fontId="5" fillId="0" borderId="35" xfId="0" applyFont="1" applyFill="1" applyBorder="1" applyAlignment="1">
      <alignment horizontal="centerContinuous" vertical="center"/>
    </xf>
    <xf numFmtId="0" fontId="3" fillId="0" borderId="61" xfId="0" applyFont="1" applyFill="1" applyBorder="1" applyAlignment="1">
      <alignment vertical="center"/>
    </xf>
    <xf numFmtId="0" fontId="12" fillId="0" borderId="20" xfId="0" applyFont="1" applyFill="1" applyBorder="1" applyAlignment="1">
      <alignment vertical="center"/>
    </xf>
    <xf numFmtId="0" fontId="8" fillId="0" borderId="0" xfId="0" applyFont="1" applyFill="1" applyAlignment="1">
      <alignment vertical="center"/>
    </xf>
    <xf numFmtId="9" fontId="31" fillId="0" borderId="0" xfId="1" applyFont="1" applyFill="1" applyAlignment="1">
      <alignment vertical="center"/>
    </xf>
    <xf numFmtId="0" fontId="30" fillId="0" borderId="0" xfId="0" applyFont="1" applyFill="1" applyAlignment="1">
      <alignment vertical="center"/>
    </xf>
    <xf numFmtId="0" fontId="22" fillId="0" borderId="12" xfId="0" applyFont="1" applyFill="1" applyBorder="1" applyAlignment="1">
      <alignment vertical="center"/>
    </xf>
    <xf numFmtId="0" fontId="22" fillId="0" borderId="0" xfId="0" applyFont="1" applyFill="1" applyBorder="1" applyAlignment="1">
      <alignment vertical="center"/>
    </xf>
    <xf numFmtId="166" fontId="35" fillId="0" borderId="4" xfId="0" applyNumberFormat="1" applyFont="1" applyFill="1" applyBorder="1" applyAlignment="1">
      <alignment horizontal="center" vertical="center"/>
    </xf>
    <xf numFmtId="167" fontId="22" fillId="0" borderId="0" xfId="0" applyNumberFormat="1" applyFont="1" applyFill="1" applyBorder="1" applyAlignment="1">
      <alignment vertical="center"/>
    </xf>
    <xf numFmtId="0" fontId="22" fillId="0" borderId="44" xfId="0" applyFont="1" applyFill="1" applyBorder="1" applyAlignment="1">
      <alignment vertical="center" wrapText="1"/>
    </xf>
    <xf numFmtId="0" fontId="22" fillId="0" borderId="0" xfId="0" applyFont="1" applyFill="1" applyBorder="1" applyAlignment="1">
      <alignment vertical="center" wrapText="1"/>
    </xf>
    <xf numFmtId="0" fontId="22" fillId="0" borderId="0" xfId="0" applyFont="1" applyFill="1" applyAlignment="1">
      <alignment vertical="center" wrapText="1"/>
    </xf>
    <xf numFmtId="0" fontId="3" fillId="0" borderId="0" xfId="0" applyFont="1" applyFill="1" applyBorder="1" applyAlignment="1">
      <alignment vertical="center"/>
    </xf>
    <xf numFmtId="1" fontId="28" fillId="0" borderId="69" xfId="0" applyNumberFormat="1" applyFont="1" applyFill="1" applyBorder="1" applyAlignment="1">
      <alignment horizontal="center" vertical="center"/>
    </xf>
    <xf numFmtId="0" fontId="22" fillId="0" borderId="68" xfId="0" applyFont="1" applyFill="1" applyBorder="1" applyAlignment="1">
      <alignment horizontal="left" vertical="center" wrapText="1"/>
    </xf>
    <xf numFmtId="0" fontId="22" fillId="0" borderId="68" xfId="3" applyFont="1" applyFill="1" applyBorder="1" applyAlignment="1">
      <alignment horizontal="center" vertical="center" wrapText="1"/>
    </xf>
    <xf numFmtId="1" fontId="28" fillId="0" borderId="2" xfId="0" applyNumberFormat="1" applyFont="1" applyFill="1" applyBorder="1" applyAlignment="1">
      <alignment horizontal="center" vertical="center"/>
    </xf>
    <xf numFmtId="0" fontId="29" fillId="0" borderId="19" xfId="0" applyFont="1" applyFill="1" applyBorder="1" applyAlignment="1" applyProtection="1">
      <alignment horizontal="center" vertical="center" wrapText="1"/>
      <protection locked="0"/>
    </xf>
    <xf numFmtId="0" fontId="28" fillId="0" borderId="19" xfId="0" applyFont="1" applyFill="1" applyBorder="1" applyAlignment="1" applyProtection="1">
      <alignment horizontal="center" vertical="center" wrapText="1"/>
      <protection locked="0"/>
    </xf>
    <xf numFmtId="0" fontId="22" fillId="0" borderId="1" xfId="3" applyFont="1" applyFill="1" applyBorder="1" applyAlignment="1">
      <alignment horizontal="center" vertical="center"/>
    </xf>
    <xf numFmtId="0" fontId="22" fillId="0" borderId="14" xfId="0" applyFont="1" applyFill="1" applyBorder="1" applyAlignment="1">
      <alignment horizontal="left" vertical="center" wrapText="1"/>
    </xf>
    <xf numFmtId="2" fontId="22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37" fillId="0" borderId="20" xfId="0" applyFont="1" applyFill="1" applyBorder="1" applyAlignment="1">
      <alignment vertical="center" wrapText="1"/>
    </xf>
    <xf numFmtId="0" fontId="39" fillId="0" borderId="14" xfId="4" applyFont="1" applyFill="1" applyBorder="1" applyAlignment="1">
      <alignment horizontal="center" vertical="center" wrapText="1"/>
    </xf>
    <xf numFmtId="0" fontId="39" fillId="0" borderId="1" xfId="4" applyFont="1" applyFill="1" applyBorder="1" applyAlignment="1">
      <alignment horizontal="center" vertical="center" wrapText="1"/>
    </xf>
    <xf numFmtId="0" fontId="39" fillId="0" borderId="58" xfId="4" applyFont="1" applyFill="1" applyBorder="1" applyAlignment="1">
      <alignment horizontal="center" vertical="center" wrapText="1"/>
    </xf>
    <xf numFmtId="0" fontId="39" fillId="0" borderId="28" xfId="4" applyFont="1" applyFill="1" applyBorder="1" applyAlignment="1">
      <alignment horizontal="center" vertical="center" wrapText="1"/>
    </xf>
    <xf numFmtId="0" fontId="22" fillId="0" borderId="58" xfId="0" applyFont="1" applyFill="1" applyBorder="1" applyAlignment="1">
      <alignment horizontal="left" vertical="center" wrapText="1"/>
    </xf>
    <xf numFmtId="0" fontId="37" fillId="0" borderId="16" xfId="0" applyFont="1" applyFill="1" applyBorder="1" applyAlignment="1">
      <alignment vertical="center" wrapText="1"/>
    </xf>
    <xf numFmtId="0" fontId="39" fillId="0" borderId="28" xfId="4" applyFont="1" applyFill="1" applyBorder="1" applyAlignment="1">
      <alignment horizontal="left" vertical="center" wrapText="1"/>
    </xf>
    <xf numFmtId="0" fontId="39" fillId="0" borderId="68" xfId="4" applyFont="1" applyFill="1" applyBorder="1" applyAlignment="1">
      <alignment horizontal="center" vertical="center" wrapText="1"/>
    </xf>
    <xf numFmtId="0" fontId="39" fillId="0" borderId="81" xfId="4" applyFont="1" applyFill="1" applyBorder="1" applyAlignment="1">
      <alignment horizontal="center" vertical="center" wrapText="1"/>
    </xf>
    <xf numFmtId="0" fontId="38" fillId="0" borderId="39" xfId="4" applyFill="1" applyBorder="1" applyAlignment="1">
      <alignment horizontal="left" vertical="center" wrapText="1"/>
    </xf>
    <xf numFmtId="0" fontId="22" fillId="0" borderId="9" xfId="0" applyFont="1" applyFill="1" applyBorder="1" applyAlignment="1" applyProtection="1">
      <alignment vertical="center" wrapText="1"/>
    </xf>
    <xf numFmtId="0" fontId="3" fillId="0" borderId="0" xfId="0" applyFont="1" applyFill="1" applyBorder="1"/>
    <xf numFmtId="0" fontId="5" fillId="0" borderId="0" xfId="0" applyFont="1" applyFill="1" applyBorder="1" applyAlignment="1">
      <alignment horizontal="left"/>
    </xf>
    <xf numFmtId="0" fontId="10" fillId="0" borderId="45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/>
    </xf>
    <xf numFmtId="0" fontId="21" fillId="0" borderId="11" xfId="0" applyFont="1" applyFill="1" applyBorder="1" applyAlignment="1" applyProtection="1">
      <alignment horizontal="left" vertical="center" wrapText="1"/>
      <protection locked="0"/>
    </xf>
    <xf numFmtId="0" fontId="3" fillId="0" borderId="0" xfId="0" applyFont="1" applyFill="1" applyBorder="1" applyAlignment="1">
      <alignment horizontal="left" vertical="center"/>
    </xf>
    <xf numFmtId="0" fontId="8" fillId="0" borderId="0" xfId="0" applyFont="1" applyFill="1" applyAlignment="1">
      <alignment horizontal="center" vertical="center"/>
    </xf>
    <xf numFmtId="0" fontId="15" fillId="0" borderId="11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22" fillId="0" borderId="0" xfId="0" applyFont="1" applyFill="1" applyAlignment="1">
      <alignment horizontal="center" vertical="center"/>
    </xf>
    <xf numFmtId="2" fontId="22" fillId="0" borderId="26" xfId="0" applyNumberFormat="1" applyFont="1" applyFill="1" applyBorder="1" applyAlignment="1" applyProtection="1">
      <alignment horizontal="center" vertical="center" wrapText="1"/>
      <protection locked="0"/>
    </xf>
    <xf numFmtId="0" fontId="37" fillId="0" borderId="12" xfId="0" applyFont="1" applyFill="1" applyBorder="1" applyAlignment="1">
      <alignment vertical="center" wrapText="1"/>
    </xf>
    <xf numFmtId="0" fontId="29" fillId="0" borderId="11" xfId="0" applyFont="1" applyFill="1" applyBorder="1" applyAlignment="1" applyProtection="1">
      <alignment horizontal="center" vertical="center" wrapText="1"/>
      <protection locked="0"/>
    </xf>
    <xf numFmtId="1" fontId="22" fillId="0" borderId="58" xfId="0" applyNumberFormat="1" applyFont="1" applyFill="1" applyBorder="1" applyAlignment="1" applyProtection="1">
      <alignment horizontal="center" vertical="center" wrapText="1"/>
    </xf>
    <xf numFmtId="0" fontId="22" fillId="0" borderId="28" xfId="3" applyFont="1" applyFill="1" applyBorder="1" applyAlignment="1">
      <alignment horizontal="center" vertical="center"/>
    </xf>
    <xf numFmtId="0" fontId="22" fillId="0" borderId="16" xfId="0" applyFont="1" applyFill="1" applyBorder="1" applyAlignment="1" applyProtection="1">
      <alignment vertical="center" wrapText="1"/>
    </xf>
    <xf numFmtId="0" fontId="38" fillId="0" borderId="68" xfId="4" applyFill="1" applyBorder="1" applyAlignment="1">
      <alignment horizontal="left" vertical="center" wrapText="1"/>
    </xf>
    <xf numFmtId="0" fontId="39" fillId="0" borderId="81" xfId="4" applyFont="1" applyFill="1" applyBorder="1" applyAlignment="1">
      <alignment horizontal="left" vertical="center" wrapText="1"/>
    </xf>
    <xf numFmtId="0" fontId="37" fillId="0" borderId="83" xfId="0" applyFont="1" applyFill="1" applyBorder="1" applyAlignment="1">
      <alignment vertical="center" wrapText="1"/>
    </xf>
    <xf numFmtId="0" fontId="38" fillId="0" borderId="58" xfId="4" applyFill="1" applyBorder="1" applyAlignment="1">
      <alignment horizontal="left" vertical="center" wrapText="1"/>
    </xf>
    <xf numFmtId="0" fontId="38" fillId="0" borderId="28" xfId="4" applyFill="1" applyBorder="1" applyAlignment="1">
      <alignment horizontal="left" vertical="center" wrapText="1"/>
    </xf>
    <xf numFmtId="0" fontId="22" fillId="0" borderId="83" xfId="0" applyFont="1" applyFill="1" applyBorder="1" applyAlignment="1" applyProtection="1">
      <alignment vertical="center" wrapText="1"/>
    </xf>
    <xf numFmtId="0" fontId="39" fillId="0" borderId="68" xfId="4" applyFont="1" applyFill="1" applyBorder="1" applyAlignment="1">
      <alignment horizontal="left" vertical="center" wrapText="1"/>
    </xf>
    <xf numFmtId="2" fontId="22" fillId="0" borderId="45" xfId="0" applyNumberFormat="1" applyFont="1" applyFill="1" applyBorder="1" applyAlignment="1" applyProtection="1">
      <alignment horizontal="center" vertical="center" wrapText="1"/>
      <protection locked="0"/>
    </xf>
    <xf numFmtId="1" fontId="15" fillId="0" borderId="2" xfId="0" applyNumberFormat="1" applyFont="1" applyFill="1" applyBorder="1" applyAlignment="1">
      <alignment horizontal="center" vertical="center"/>
    </xf>
    <xf numFmtId="0" fontId="22" fillId="0" borderId="14" xfId="3" applyFont="1" applyFill="1" applyBorder="1" applyAlignment="1">
      <alignment horizontal="center" vertical="center" wrapText="1"/>
    </xf>
    <xf numFmtId="0" fontId="22" fillId="0" borderId="58" xfId="3" applyFont="1" applyFill="1" applyBorder="1" applyAlignment="1">
      <alignment horizontal="center" vertical="center" wrapText="1"/>
    </xf>
    <xf numFmtId="0" fontId="22" fillId="0" borderId="17" xfId="3" applyFont="1" applyFill="1" applyBorder="1" applyAlignment="1">
      <alignment horizontal="center" vertical="center" wrapText="1"/>
    </xf>
    <xf numFmtId="9" fontId="8" fillId="0" borderId="0" xfId="1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/>
    </xf>
    <xf numFmtId="0" fontId="5" fillId="0" borderId="0" xfId="0" applyFont="1" applyFill="1"/>
    <xf numFmtId="0" fontId="8" fillId="0" borderId="0" xfId="0" applyFont="1" applyFill="1" applyAlignment="1">
      <alignment vertical="center" wrapText="1"/>
    </xf>
    <xf numFmtId="0" fontId="10" fillId="0" borderId="0" xfId="0" applyFont="1" applyFill="1" applyAlignment="1">
      <alignment horizontal="center" vertical="top"/>
    </xf>
    <xf numFmtId="0" fontId="3" fillId="0" borderId="0" xfId="0" applyFont="1" applyFill="1" applyAlignment="1">
      <alignment horizontal="left" vertical="center"/>
    </xf>
    <xf numFmtId="0" fontId="7" fillId="0" borderId="0" xfId="0" applyFont="1" applyFill="1"/>
    <xf numFmtId="0" fontId="10" fillId="0" borderId="0" xfId="0" applyFont="1" applyFill="1" applyAlignment="1"/>
    <xf numFmtId="0" fontId="3" fillId="0" borderId="0" xfId="0" applyFont="1" applyFill="1" applyAlignment="1"/>
    <xf numFmtId="0" fontId="12" fillId="0" borderId="0" xfId="0" applyFont="1" applyFill="1" applyAlignment="1"/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47" fillId="0" borderId="0" xfId="0" applyFont="1" applyFill="1" applyAlignment="1">
      <alignment vertical="center"/>
    </xf>
    <xf numFmtId="0" fontId="48" fillId="0" borderId="0" xfId="0" applyFont="1" applyFill="1" applyAlignment="1">
      <alignment vertical="center"/>
    </xf>
    <xf numFmtId="0" fontId="0" fillId="0" borderId="0" xfId="0" applyFill="1"/>
    <xf numFmtId="2" fontId="3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Border="1" applyAlignment="1" applyProtection="1">
      <alignment horizontal="center" vertical="center"/>
      <protection locked="0"/>
    </xf>
    <xf numFmtId="1" fontId="3" fillId="0" borderId="0" xfId="0" applyNumberFormat="1" applyFont="1" applyFill="1" applyBorder="1" applyAlignment="1">
      <alignment horizontal="center" vertical="center"/>
    </xf>
    <xf numFmtId="1" fontId="5" fillId="0" borderId="0" xfId="0" applyNumberFormat="1" applyFont="1" applyFill="1" applyBorder="1" applyAlignment="1">
      <alignment horizontal="center" vertical="center"/>
    </xf>
    <xf numFmtId="1" fontId="3" fillId="0" borderId="0" xfId="0" applyNumberFormat="1" applyFont="1" applyFill="1" applyBorder="1" applyAlignment="1" applyProtection="1">
      <alignment horizontal="center" vertical="center"/>
      <protection locked="0"/>
    </xf>
    <xf numFmtId="0" fontId="40" fillId="0" borderId="0" xfId="0" applyFont="1" applyFill="1" applyBorder="1" applyAlignment="1">
      <alignment wrapText="1"/>
    </xf>
    <xf numFmtId="0" fontId="40" fillId="0" borderId="0" xfId="0" applyFont="1" applyFill="1" applyBorder="1" applyAlignment="1">
      <alignment horizontal="center" vertical="center"/>
    </xf>
    <xf numFmtId="0" fontId="40" fillId="0" borderId="0" xfId="0" applyFont="1" applyFill="1" applyBorder="1" applyAlignment="1">
      <alignment vertical="center"/>
    </xf>
    <xf numFmtId="0" fontId="41" fillId="0" borderId="0" xfId="0" applyFont="1" applyFill="1" applyAlignment="1"/>
    <xf numFmtId="0" fontId="41" fillId="0" borderId="0" xfId="0" applyFont="1" applyFill="1"/>
    <xf numFmtId="0" fontId="41" fillId="0" borderId="0" xfId="0" applyFont="1" applyFill="1" applyAlignment="1">
      <alignment horizontal="left"/>
    </xf>
    <xf numFmtId="0" fontId="42" fillId="0" borderId="0" xfId="0" applyFont="1" applyFill="1" applyAlignment="1">
      <alignment wrapText="1"/>
    </xf>
    <xf numFmtId="0" fontId="43" fillId="0" borderId="0" xfId="0" applyFont="1" applyFill="1" applyAlignment="1"/>
    <xf numFmtId="0" fontId="43" fillId="0" borderId="0" xfId="0" applyFont="1" applyFill="1"/>
    <xf numFmtId="0" fontId="37" fillId="0" borderId="0" xfId="0" applyFont="1" applyFill="1" applyAlignment="1">
      <alignment wrapText="1"/>
    </xf>
    <xf numFmtId="0" fontId="45" fillId="0" borderId="0" xfId="0" applyFont="1" applyFill="1"/>
    <xf numFmtId="0" fontId="44" fillId="0" borderId="0" xfId="0" applyFont="1" applyFill="1"/>
    <xf numFmtId="0" fontId="43" fillId="0" borderId="0" xfId="0" applyFont="1" applyFill="1" applyAlignment="1">
      <alignment horizontal="left"/>
    </xf>
    <xf numFmtId="0" fontId="46" fillId="0" borderId="0" xfId="0" applyFont="1" applyFill="1" applyAlignment="1">
      <alignment vertical="center"/>
    </xf>
    <xf numFmtId="0" fontId="22" fillId="0" borderId="0" xfId="0" applyFont="1" applyFill="1" applyAlignment="1">
      <alignment horizontal="left" vertical="center"/>
    </xf>
    <xf numFmtId="0" fontId="22" fillId="0" borderId="0" xfId="0" applyFont="1" applyFill="1" applyAlignment="1">
      <alignment horizontal="left" vertical="center" wrapText="1"/>
    </xf>
    <xf numFmtId="1" fontId="15" fillId="0" borderId="0" xfId="0" applyNumberFormat="1" applyFont="1" applyFill="1" applyAlignment="1">
      <alignment vertical="center"/>
    </xf>
    <xf numFmtId="0" fontId="22" fillId="2" borderId="14" xfId="0" applyFont="1" applyFill="1" applyBorder="1" applyAlignment="1">
      <alignment horizontal="left" vertical="center" wrapText="1"/>
    </xf>
    <xf numFmtId="0" fontId="22" fillId="2" borderId="58" xfId="0" applyFont="1" applyFill="1" applyBorder="1" applyAlignment="1">
      <alignment horizontal="left" vertical="center" wrapText="1"/>
    </xf>
    <xf numFmtId="0" fontId="22" fillId="2" borderId="58" xfId="0" applyFont="1" applyFill="1" applyBorder="1" applyAlignment="1">
      <alignment vertical="center"/>
    </xf>
    <xf numFmtId="0" fontId="22" fillId="2" borderId="68" xfId="0" applyFont="1" applyFill="1" applyBorder="1" applyAlignment="1">
      <alignment horizontal="left" vertical="center" wrapText="1"/>
    </xf>
    <xf numFmtId="0" fontId="22" fillId="2" borderId="68" xfId="0" applyFont="1" applyFill="1" applyBorder="1" applyAlignment="1">
      <alignment vertical="center"/>
    </xf>
    <xf numFmtId="0" fontId="22" fillId="2" borderId="17" xfId="0" applyFont="1" applyFill="1" applyBorder="1" applyAlignment="1">
      <alignment vertical="center"/>
    </xf>
    <xf numFmtId="0" fontId="22" fillId="2" borderId="68" xfId="0" applyFont="1" applyFill="1" applyBorder="1" applyAlignment="1">
      <alignment horizontal="center" vertical="center" wrapText="1"/>
    </xf>
    <xf numFmtId="0" fontId="22" fillId="2" borderId="13" xfId="0" applyFont="1" applyFill="1" applyBorder="1" applyAlignment="1">
      <alignment horizontal="center" vertical="center" wrapText="1"/>
    </xf>
    <xf numFmtId="2" fontId="22" fillId="0" borderId="62" xfId="0" applyNumberFormat="1" applyFont="1" applyFill="1" applyBorder="1" applyAlignment="1" applyProtection="1">
      <alignment horizontal="center" vertical="center" wrapText="1"/>
      <protection locked="0"/>
    </xf>
    <xf numFmtId="0" fontId="22" fillId="2" borderId="63" xfId="0" applyFont="1" applyFill="1" applyBorder="1" applyAlignment="1" applyProtection="1">
      <alignment horizontal="left" vertical="center" wrapText="1"/>
      <protection locked="0"/>
    </xf>
    <xf numFmtId="1" fontId="22" fillId="0" borderId="71" xfId="0" applyNumberFormat="1" applyFont="1" applyFill="1" applyBorder="1" applyAlignment="1">
      <alignment horizontal="center" vertical="center"/>
    </xf>
    <xf numFmtId="1" fontId="15" fillId="0" borderId="63" xfId="0" applyNumberFormat="1" applyFont="1" applyFill="1" applyBorder="1" applyAlignment="1">
      <alignment horizontal="center" vertical="center"/>
    </xf>
    <xf numFmtId="1" fontId="22" fillId="0" borderId="63" xfId="0" applyNumberFormat="1" applyFont="1" applyFill="1" applyBorder="1" applyAlignment="1" applyProtection="1">
      <alignment horizontal="center" vertical="center"/>
      <protection locked="0"/>
    </xf>
    <xf numFmtId="1" fontId="22" fillId="0" borderId="73" xfId="0" applyNumberFormat="1" applyFont="1" applyFill="1" applyBorder="1" applyAlignment="1" applyProtection="1">
      <alignment horizontal="center" vertical="center"/>
      <protection locked="0"/>
    </xf>
    <xf numFmtId="0" fontId="22" fillId="0" borderId="73" xfId="0" applyFont="1" applyFill="1" applyBorder="1" applyAlignment="1">
      <alignment horizontal="left" vertical="center" wrapText="1"/>
    </xf>
    <xf numFmtId="0" fontId="37" fillId="0" borderId="73" xfId="0" applyFont="1" applyFill="1" applyBorder="1" applyAlignment="1">
      <alignment horizontal="center" vertical="center"/>
    </xf>
    <xf numFmtId="0" fontId="37" fillId="0" borderId="73" xfId="0" applyFont="1" applyFill="1" applyBorder="1" applyAlignment="1">
      <alignment vertical="center"/>
    </xf>
    <xf numFmtId="0" fontId="37" fillId="2" borderId="73" xfId="0" applyFont="1" applyFill="1" applyBorder="1" applyAlignment="1">
      <alignment horizontal="left" vertical="center" wrapText="1"/>
    </xf>
    <xf numFmtId="0" fontId="39" fillId="2" borderId="73" xfId="4" applyFont="1" applyFill="1" applyBorder="1" applyAlignment="1">
      <alignment vertical="center" wrapText="1"/>
    </xf>
    <xf numFmtId="0" fontId="10" fillId="0" borderId="7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18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top" wrapText="1"/>
    </xf>
    <xf numFmtId="0" fontId="12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/>
    </xf>
    <xf numFmtId="0" fontId="5" fillId="0" borderId="11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3" fillId="0" borderId="44" xfId="0" applyFont="1" applyFill="1" applyBorder="1" applyAlignment="1">
      <alignment vertical="center"/>
    </xf>
    <xf numFmtId="0" fontId="22" fillId="0" borderId="44" xfId="0" applyFont="1" applyFill="1" applyBorder="1" applyAlignment="1">
      <alignment vertical="center"/>
    </xf>
    <xf numFmtId="0" fontId="21" fillId="0" borderId="70" xfId="0" applyFont="1" applyFill="1" applyBorder="1" applyAlignment="1" applyProtection="1">
      <alignment horizontal="center" vertical="center"/>
      <protection locked="0"/>
    </xf>
    <xf numFmtId="1" fontId="20" fillId="0" borderId="34" xfId="0" applyNumberFormat="1" applyFont="1" applyFill="1" applyBorder="1" applyAlignment="1" applyProtection="1">
      <alignment horizontal="center" vertical="center"/>
      <protection locked="0"/>
    </xf>
    <xf numFmtId="0" fontId="20" fillId="0" borderId="36" xfId="0" applyFont="1" applyFill="1" applyBorder="1" applyAlignment="1" applyProtection="1">
      <alignment horizontal="center" vertical="center"/>
      <protection locked="0"/>
    </xf>
    <xf numFmtId="0" fontId="23" fillId="0" borderId="63" xfId="0" applyFont="1" applyFill="1" applyBorder="1" applyAlignment="1">
      <alignment horizontal="center" vertical="center"/>
    </xf>
    <xf numFmtId="1" fontId="23" fillId="0" borderId="63" xfId="0" applyNumberFormat="1" applyFont="1" applyFill="1" applyBorder="1" applyAlignment="1">
      <alignment horizontal="center" vertical="center"/>
    </xf>
    <xf numFmtId="1" fontId="24" fillId="0" borderId="16" xfId="0" applyNumberFormat="1" applyFont="1" applyFill="1" applyBorder="1" applyAlignment="1" applyProtection="1">
      <alignment horizontal="center" vertical="center"/>
      <protection hidden="1"/>
    </xf>
    <xf numFmtId="0" fontId="26" fillId="0" borderId="63" xfId="0" applyFont="1" applyFill="1" applyBorder="1" applyAlignment="1">
      <alignment horizontal="center" vertical="center"/>
    </xf>
    <xf numFmtId="0" fontId="26" fillId="0" borderId="64" xfId="0" applyFont="1" applyFill="1" applyBorder="1" applyAlignment="1">
      <alignment horizontal="center" vertical="center"/>
    </xf>
    <xf numFmtId="0" fontId="26" fillId="0" borderId="73" xfId="0" applyFont="1" applyFill="1" applyBorder="1" applyAlignment="1">
      <alignment horizontal="center" vertical="center"/>
    </xf>
    <xf numFmtId="1" fontId="26" fillId="0" borderId="62" xfId="0" applyNumberFormat="1" applyFont="1" applyFill="1" applyBorder="1" applyAlignment="1">
      <alignment horizontal="center" vertical="center"/>
    </xf>
    <xf numFmtId="1" fontId="26" fillId="0" borderId="63" xfId="0" applyNumberFormat="1" applyFont="1" applyFill="1" applyBorder="1" applyAlignment="1">
      <alignment horizontal="center" vertical="center"/>
    </xf>
    <xf numFmtId="1" fontId="26" fillId="0" borderId="55" xfId="0" applyNumberFormat="1" applyFont="1" applyFill="1" applyBorder="1" applyAlignment="1">
      <alignment horizontal="center" vertical="center"/>
    </xf>
    <xf numFmtId="1" fontId="26" fillId="0" borderId="73" xfId="0" applyNumberFormat="1" applyFont="1" applyFill="1" applyBorder="1" applyAlignment="1">
      <alignment horizontal="center" vertical="center"/>
    </xf>
    <xf numFmtId="1" fontId="26" fillId="0" borderId="71" xfId="0" applyNumberFormat="1" applyFont="1" applyFill="1" applyBorder="1" applyAlignment="1">
      <alignment horizontal="center" vertical="center"/>
    </xf>
    <xf numFmtId="2" fontId="28" fillId="0" borderId="59" xfId="0" applyNumberFormat="1" applyFont="1" applyFill="1" applyBorder="1" applyAlignment="1" applyProtection="1">
      <alignment horizontal="center" vertical="center" wrapText="1"/>
      <protection locked="0"/>
    </xf>
    <xf numFmtId="0" fontId="29" fillId="0" borderId="70" xfId="0" applyFont="1" applyFill="1" applyBorder="1" applyAlignment="1" applyProtection="1">
      <alignment horizontal="center" vertical="center" wrapText="1"/>
      <protection locked="0"/>
    </xf>
    <xf numFmtId="1" fontId="28" fillId="0" borderId="34" xfId="0" applyNumberFormat="1" applyFont="1" applyFill="1" applyBorder="1" applyAlignment="1" applyProtection="1">
      <alignment horizontal="center" vertical="center" wrapText="1"/>
      <protection locked="0"/>
    </xf>
    <xf numFmtId="0" fontId="28" fillId="0" borderId="57" xfId="0" applyFont="1" applyFill="1" applyBorder="1" applyAlignment="1" applyProtection="1">
      <alignment horizontal="center" vertical="center" wrapText="1"/>
      <protection locked="0"/>
    </xf>
    <xf numFmtId="0" fontId="15" fillId="0" borderId="63" xfId="0" applyFont="1" applyFill="1" applyBorder="1" applyAlignment="1">
      <alignment horizontal="center" vertical="center"/>
    </xf>
    <xf numFmtId="0" fontId="15" fillId="0" borderId="72" xfId="0" applyFont="1" applyFill="1" applyBorder="1" applyAlignment="1">
      <alignment horizontal="center" vertical="center"/>
    </xf>
    <xf numFmtId="1" fontId="15" fillId="0" borderId="73" xfId="0" applyNumberFormat="1" applyFont="1" applyFill="1" applyBorder="1" applyAlignment="1">
      <alignment horizontal="center" vertical="center"/>
    </xf>
    <xf numFmtId="1" fontId="15" fillId="0" borderId="53" xfId="0" applyNumberFormat="1" applyFont="1" applyFill="1" applyBorder="1" applyAlignment="1">
      <alignment horizontal="center" vertical="center"/>
    </xf>
    <xf numFmtId="1" fontId="15" fillId="0" borderId="55" xfId="0" applyNumberFormat="1" applyFont="1" applyFill="1" applyBorder="1" applyAlignment="1">
      <alignment horizontal="center" vertical="center"/>
    </xf>
    <xf numFmtId="1" fontId="15" fillId="0" borderId="64" xfId="0" applyNumberFormat="1" applyFont="1" applyFill="1" applyBorder="1" applyAlignment="1">
      <alignment horizontal="center" vertical="center"/>
    </xf>
    <xf numFmtId="1" fontId="27" fillId="0" borderId="9" xfId="0" applyNumberFormat="1" applyFont="1" applyFill="1" applyBorder="1" applyAlignment="1" applyProtection="1">
      <alignment horizontal="center" vertical="center"/>
      <protection hidden="1"/>
    </xf>
    <xf numFmtId="0" fontId="21" fillId="0" borderId="11" xfId="0" applyFont="1" applyFill="1" applyBorder="1" applyAlignment="1">
      <alignment horizontal="center" vertical="center"/>
    </xf>
    <xf numFmtId="0" fontId="21" fillId="0" borderId="63" xfId="0" applyFont="1" applyFill="1" applyBorder="1" applyAlignment="1">
      <alignment horizontal="center" vertical="center"/>
    </xf>
    <xf numFmtId="0" fontId="21" fillId="0" borderId="72" xfId="0" applyFont="1" applyFill="1" applyBorder="1" applyAlignment="1">
      <alignment horizontal="center" vertical="center"/>
    </xf>
    <xf numFmtId="0" fontId="21" fillId="0" borderId="73" xfId="0" applyFont="1" applyFill="1" applyBorder="1" applyAlignment="1">
      <alignment horizontal="center" vertical="center"/>
    </xf>
    <xf numFmtId="1" fontId="21" fillId="0" borderId="71" xfId="0" applyNumberFormat="1" applyFont="1" applyFill="1" applyBorder="1" applyAlignment="1">
      <alignment horizontal="center" vertical="center"/>
    </xf>
    <xf numFmtId="1" fontId="21" fillId="0" borderId="63" xfId="0" applyNumberFormat="1" applyFont="1" applyFill="1" applyBorder="1" applyAlignment="1">
      <alignment horizontal="center" vertical="center"/>
    </xf>
    <xf numFmtId="1" fontId="21" fillId="0" borderId="72" xfId="0" applyNumberFormat="1" applyFont="1" applyFill="1" applyBorder="1" applyAlignment="1">
      <alignment horizontal="center" vertical="center"/>
    </xf>
    <xf numFmtId="1" fontId="21" fillId="0" borderId="73" xfId="0" applyNumberFormat="1" applyFont="1" applyFill="1" applyBorder="1" applyAlignment="1">
      <alignment horizontal="center" vertical="center"/>
    </xf>
    <xf numFmtId="0" fontId="26" fillId="0" borderId="72" xfId="0" applyFont="1" applyFill="1" applyBorder="1" applyAlignment="1">
      <alignment horizontal="center" vertical="center"/>
    </xf>
    <xf numFmtId="1" fontId="26" fillId="0" borderId="72" xfId="0" applyNumberFormat="1" applyFont="1" applyFill="1" applyBorder="1" applyAlignment="1">
      <alignment horizontal="center" vertical="center"/>
    </xf>
    <xf numFmtId="2" fontId="28" fillId="0" borderId="77" xfId="0" applyNumberFormat="1" applyFont="1" applyFill="1" applyBorder="1" applyAlignment="1" applyProtection="1">
      <alignment horizontal="center" vertical="center" wrapText="1"/>
      <protection locked="0"/>
    </xf>
    <xf numFmtId="2" fontId="28" fillId="0" borderId="26" xfId="0" applyNumberFormat="1" applyFont="1" applyFill="1" applyBorder="1" applyAlignment="1" applyProtection="1">
      <alignment horizontal="center" vertical="center" wrapText="1"/>
      <protection locked="0"/>
    </xf>
    <xf numFmtId="1" fontId="15" fillId="0" borderId="71" xfId="0" applyNumberFormat="1" applyFont="1" applyFill="1" applyBorder="1" applyAlignment="1">
      <alignment horizontal="center" vertical="center"/>
    </xf>
    <xf numFmtId="1" fontId="15" fillId="0" borderId="72" xfId="0" applyNumberFormat="1" applyFont="1" applyFill="1" applyBorder="1" applyAlignment="1">
      <alignment horizontal="center" vertical="center"/>
    </xf>
    <xf numFmtId="1" fontId="23" fillId="0" borderId="73" xfId="0" applyNumberFormat="1" applyFont="1" applyFill="1" applyBorder="1" applyAlignment="1">
      <alignment horizontal="center" vertical="center"/>
    </xf>
    <xf numFmtId="9" fontId="23" fillId="0" borderId="71" xfId="1" applyFont="1" applyFill="1" applyBorder="1" applyAlignment="1">
      <alignment horizontal="center" vertical="center"/>
    </xf>
    <xf numFmtId="1" fontId="23" fillId="0" borderId="72" xfId="0" applyNumberFormat="1" applyFont="1" applyFill="1" applyBorder="1" applyAlignment="1">
      <alignment horizontal="center" vertical="center"/>
    </xf>
    <xf numFmtId="1" fontId="23" fillId="0" borderId="71" xfId="0" applyNumberFormat="1" applyFont="1" applyFill="1" applyBorder="1" applyAlignment="1">
      <alignment horizontal="center" vertical="center"/>
    </xf>
    <xf numFmtId="165" fontId="23" fillId="0" borderId="63" xfId="0" applyNumberFormat="1" applyFont="1" applyFill="1" applyBorder="1" applyAlignment="1">
      <alignment horizontal="center" vertical="center"/>
    </xf>
    <xf numFmtId="9" fontId="26" fillId="0" borderId="71" xfId="1" applyFont="1" applyFill="1" applyBorder="1" applyAlignment="1">
      <alignment horizontal="center" vertical="center"/>
    </xf>
    <xf numFmtId="1" fontId="12" fillId="0" borderId="62" xfId="0" applyNumberFormat="1" applyFont="1" applyFill="1" applyBorder="1" applyAlignment="1">
      <alignment horizontal="center" vertical="center"/>
    </xf>
    <xf numFmtId="1" fontId="12" fillId="0" borderId="63" xfId="0" applyNumberFormat="1" applyFont="1" applyFill="1" applyBorder="1" applyAlignment="1">
      <alignment horizontal="center" vertical="center"/>
    </xf>
    <xf numFmtId="1" fontId="12" fillId="0" borderId="72" xfId="0" applyNumberFormat="1" applyFont="1" applyFill="1" applyBorder="1" applyAlignment="1">
      <alignment horizontal="center" vertical="center"/>
    </xf>
    <xf numFmtId="1" fontId="12" fillId="0" borderId="73" xfId="0" applyNumberFormat="1" applyFont="1" applyFill="1" applyBorder="1" applyAlignment="1">
      <alignment horizontal="center" vertical="center"/>
    </xf>
    <xf numFmtId="1" fontId="12" fillId="0" borderId="71" xfId="0" applyNumberFormat="1" applyFont="1" applyFill="1" applyBorder="1" applyAlignment="1">
      <alignment horizontal="center" vertical="center"/>
    </xf>
    <xf numFmtId="1" fontId="15" fillId="0" borderId="20" xfId="0" applyNumberFormat="1" applyFont="1" applyFill="1" applyBorder="1" applyAlignment="1">
      <alignment horizontal="center" vertical="center"/>
    </xf>
    <xf numFmtId="1" fontId="22" fillId="0" borderId="43" xfId="0" applyNumberFormat="1" applyFont="1" applyFill="1" applyBorder="1" applyAlignment="1">
      <alignment horizontal="center" vertical="center"/>
    </xf>
    <xf numFmtId="1" fontId="22" fillId="0" borderId="61" xfId="0" applyNumberFormat="1" applyFont="1" applyFill="1" applyBorder="1" applyAlignment="1">
      <alignment horizontal="center" vertical="center"/>
    </xf>
    <xf numFmtId="1" fontId="22" fillId="0" borderId="9" xfId="0" applyNumberFormat="1" applyFont="1" applyFill="1" applyBorder="1" applyAlignment="1">
      <alignment horizontal="center" vertical="center"/>
    </xf>
    <xf numFmtId="0" fontId="10" fillId="0" borderId="40" xfId="0" applyFont="1" applyFill="1" applyBorder="1" applyAlignment="1">
      <alignment horizontal="center" vertical="center"/>
    </xf>
    <xf numFmtId="0" fontId="10" fillId="0" borderId="21" xfId="0" applyFont="1" applyFill="1" applyBorder="1" applyAlignment="1">
      <alignment horizontal="centerContinuous"/>
    </xf>
    <xf numFmtId="0" fontId="10" fillId="0" borderId="38" xfId="0" applyFont="1" applyFill="1" applyBorder="1" applyAlignment="1">
      <alignment horizontal="centerContinuous"/>
    </xf>
    <xf numFmtId="0" fontId="10" fillId="0" borderId="19" xfId="0" applyFont="1" applyFill="1" applyBorder="1" applyAlignment="1">
      <alignment horizontal="center" vertical="center"/>
    </xf>
    <xf numFmtId="0" fontId="10" fillId="0" borderId="20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3" fillId="0" borderId="9" xfId="0" applyFont="1" applyFill="1" applyBorder="1"/>
    <xf numFmtId="0" fontId="15" fillId="0" borderId="71" xfId="0" applyFont="1" applyFill="1" applyBorder="1" applyAlignment="1">
      <alignment horizontal="center" vertical="center"/>
    </xf>
    <xf numFmtId="0" fontId="15" fillId="0" borderId="73" xfId="0" applyFont="1" applyFill="1" applyBorder="1" applyAlignment="1" applyProtection="1">
      <alignment horizontal="center" vertical="center"/>
      <protection locked="0"/>
    </xf>
    <xf numFmtId="1" fontId="22" fillId="0" borderId="72" xfId="0" applyNumberFormat="1" applyFont="1" applyFill="1" applyBorder="1" applyAlignment="1" applyProtection="1">
      <alignment horizontal="center" vertical="center"/>
      <protection locked="0"/>
    </xf>
    <xf numFmtId="0" fontId="22" fillId="0" borderId="54" xfId="3" applyFont="1" applyFill="1" applyBorder="1" applyAlignment="1">
      <alignment horizontal="center" vertical="center"/>
    </xf>
    <xf numFmtId="0" fontId="29" fillId="0" borderId="22" xfId="0" applyFont="1" applyFill="1" applyBorder="1" applyAlignment="1" applyProtection="1">
      <alignment horizontal="center" vertical="center" wrapText="1"/>
      <protection locked="0"/>
    </xf>
    <xf numFmtId="0" fontId="28" fillId="0" borderId="3" xfId="0" applyFont="1" applyFill="1" applyBorder="1" applyAlignment="1" applyProtection="1">
      <alignment horizontal="center" vertical="center" wrapText="1"/>
      <protection locked="0"/>
    </xf>
    <xf numFmtId="0" fontId="29" fillId="0" borderId="30" xfId="0" applyFont="1" applyFill="1" applyBorder="1" applyAlignment="1" applyProtection="1">
      <alignment horizontal="center" vertical="center" wrapText="1"/>
      <protection locked="0"/>
    </xf>
    <xf numFmtId="0" fontId="29" fillId="0" borderId="83" xfId="0" applyFont="1" applyFill="1" applyBorder="1" applyAlignment="1" applyProtection="1">
      <alignment horizontal="center" vertical="center" wrapText="1"/>
      <protection locked="0"/>
    </xf>
    <xf numFmtId="0" fontId="28" fillId="0" borderId="67" xfId="0" applyFont="1" applyFill="1" applyBorder="1" applyAlignment="1" applyProtection="1">
      <alignment horizontal="center" vertical="center" wrapText="1"/>
      <protection locked="0"/>
    </xf>
    <xf numFmtId="0" fontId="29" fillId="0" borderId="41" xfId="0" applyFont="1" applyFill="1" applyBorder="1" applyAlignment="1" applyProtection="1">
      <alignment horizontal="center" vertical="center" wrapText="1"/>
      <protection locked="0"/>
    </xf>
    <xf numFmtId="0" fontId="28" fillId="0" borderId="40" xfId="0" applyFont="1" applyFill="1" applyBorder="1" applyAlignment="1" applyProtection="1">
      <alignment horizontal="center" vertical="center" wrapText="1"/>
      <protection locked="0"/>
    </xf>
    <xf numFmtId="0" fontId="23" fillId="0" borderId="72" xfId="0" applyFont="1" applyFill="1" applyBorder="1" applyAlignment="1">
      <alignment horizontal="center" vertical="center"/>
    </xf>
    <xf numFmtId="0" fontId="23" fillId="0" borderId="73" xfId="0" applyFont="1" applyFill="1" applyBorder="1" applyAlignment="1">
      <alignment horizontal="center" vertical="center"/>
    </xf>
    <xf numFmtId="1" fontId="23" fillId="0" borderId="54" xfId="0" applyNumberFormat="1" applyFont="1" applyFill="1" applyBorder="1" applyAlignment="1">
      <alignment horizontal="center" vertical="center"/>
    </xf>
    <xf numFmtId="2" fontId="24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11" xfId="0" applyFont="1" applyFill="1" applyBorder="1" applyAlignment="1" applyProtection="1">
      <alignment horizontal="left" vertical="center"/>
      <protection locked="0"/>
    </xf>
    <xf numFmtId="0" fontId="24" fillId="0" borderId="11" xfId="0" applyFont="1" applyFill="1" applyBorder="1" applyAlignment="1" applyProtection="1">
      <alignment horizontal="center" vertical="center"/>
      <protection locked="0"/>
    </xf>
    <xf numFmtId="0" fontId="24" fillId="0" borderId="29" xfId="0" applyFont="1" applyFill="1" applyBorder="1" applyAlignment="1" applyProtection="1">
      <alignment horizontal="center" vertical="center"/>
      <protection locked="0"/>
    </xf>
    <xf numFmtId="1" fontId="24" fillId="0" borderId="11" xfId="0" applyNumberFormat="1" applyFont="1" applyFill="1" applyBorder="1" applyAlignment="1" applyProtection="1">
      <alignment horizontal="center" vertical="center"/>
      <protection locked="0"/>
    </xf>
    <xf numFmtId="165" fontId="24" fillId="0" borderId="11" xfId="0" applyNumberFormat="1" applyFont="1" applyFill="1" applyBorder="1" applyAlignment="1" applyProtection="1">
      <alignment horizontal="center" vertical="center"/>
      <protection locked="0"/>
    </xf>
    <xf numFmtId="0" fontId="24" fillId="0" borderId="11" xfId="0" applyFont="1" applyFill="1" applyBorder="1" applyAlignment="1">
      <alignment horizontal="center" vertical="center"/>
    </xf>
    <xf numFmtId="0" fontId="24" fillId="0" borderId="11" xfId="0" applyFont="1" applyFill="1" applyBorder="1" applyAlignment="1">
      <alignment vertical="center"/>
    </xf>
    <xf numFmtId="0" fontId="24" fillId="0" borderId="29" xfId="0" applyFont="1" applyFill="1" applyBorder="1" applyAlignment="1">
      <alignment vertical="center"/>
    </xf>
    <xf numFmtId="0" fontId="24" fillId="0" borderId="0" xfId="0" applyFont="1" applyFill="1" applyBorder="1" applyAlignment="1">
      <alignment vertical="center"/>
    </xf>
    <xf numFmtId="0" fontId="20" fillId="0" borderId="11" xfId="0" applyNumberFormat="1" applyFont="1" applyFill="1" applyBorder="1" applyAlignment="1" applyProtection="1">
      <alignment vertical="center" wrapText="1"/>
      <protection locked="0"/>
    </xf>
    <xf numFmtId="2" fontId="24" fillId="0" borderId="60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60" xfId="0" applyFont="1" applyFill="1" applyBorder="1" applyAlignment="1" applyProtection="1">
      <alignment horizontal="left" vertical="center" wrapText="1"/>
      <protection locked="0"/>
    </xf>
    <xf numFmtId="0" fontId="24" fillId="0" borderId="60" xfId="0" applyFont="1" applyFill="1" applyBorder="1" applyAlignment="1" applyProtection="1">
      <alignment horizontal="center" vertical="center"/>
      <protection locked="0"/>
    </xf>
    <xf numFmtId="0" fontId="24" fillId="0" borderId="34" xfId="0" applyFont="1" applyFill="1" applyBorder="1" applyAlignment="1" applyProtection="1">
      <alignment horizontal="center" vertical="center"/>
      <protection locked="0"/>
    </xf>
    <xf numFmtId="0" fontId="23" fillId="0" borderId="70" xfId="0" applyFont="1" applyFill="1" applyBorder="1" applyAlignment="1" applyProtection="1">
      <alignment horizontal="center" vertical="center"/>
      <protection locked="0"/>
    </xf>
    <xf numFmtId="1" fontId="24" fillId="0" borderId="36" xfId="0" applyNumberFormat="1" applyFont="1" applyFill="1" applyBorder="1" applyAlignment="1">
      <alignment horizontal="center" vertical="center"/>
    </xf>
    <xf numFmtId="1" fontId="24" fillId="0" borderId="60" xfId="0" applyNumberFormat="1" applyFont="1" applyFill="1" applyBorder="1" applyAlignment="1" applyProtection="1">
      <alignment horizontal="center" vertical="center"/>
      <protection locked="0"/>
    </xf>
    <xf numFmtId="1" fontId="24" fillId="0" borderId="34" xfId="0" applyNumberFormat="1" applyFont="1" applyFill="1" applyBorder="1" applyAlignment="1" applyProtection="1">
      <alignment horizontal="center" vertical="center"/>
      <protection locked="0"/>
    </xf>
    <xf numFmtId="1" fontId="24" fillId="0" borderId="70" xfId="0" applyNumberFormat="1" applyFont="1" applyFill="1" applyBorder="1" applyAlignment="1" applyProtection="1">
      <alignment horizontal="center" vertical="center"/>
      <protection locked="0"/>
    </xf>
    <xf numFmtId="0" fontId="24" fillId="0" borderId="36" xfId="0" applyFont="1" applyFill="1" applyBorder="1" applyAlignment="1" applyProtection="1">
      <alignment horizontal="center" vertical="center"/>
      <protection locked="0"/>
    </xf>
    <xf numFmtId="165" fontId="24" fillId="0" borderId="60" xfId="0" applyNumberFormat="1" applyFont="1" applyFill="1" applyBorder="1" applyAlignment="1" applyProtection="1">
      <alignment horizontal="center" vertical="center"/>
      <protection locked="0"/>
    </xf>
    <xf numFmtId="0" fontId="23" fillId="0" borderId="54" xfId="0" applyFont="1" applyFill="1" applyBorder="1" applyAlignment="1">
      <alignment horizontal="center" vertical="center"/>
    </xf>
    <xf numFmtId="1" fontId="23" fillId="0" borderId="64" xfId="0" applyNumberFormat="1" applyFont="1" applyFill="1" applyBorder="1" applyAlignment="1">
      <alignment horizontal="center" vertical="center"/>
    </xf>
    <xf numFmtId="1" fontId="20" fillId="0" borderId="40" xfId="0" applyNumberFormat="1" applyFont="1" applyFill="1" applyBorder="1" applyAlignment="1">
      <alignment horizontal="center" vertical="center"/>
    </xf>
    <xf numFmtId="0" fontId="29" fillId="0" borderId="58" xfId="0" applyFont="1" applyFill="1" applyBorder="1" applyAlignment="1" applyProtection="1">
      <alignment horizontal="center" vertical="center" wrapText="1"/>
      <protection locked="0"/>
    </xf>
    <xf numFmtId="1" fontId="22" fillId="0" borderId="12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left" vertical="center"/>
    </xf>
    <xf numFmtId="0" fontId="8" fillId="0" borderId="0" xfId="0" applyFont="1" applyFill="1" applyAlignment="1">
      <alignment horizontal="left" vertical="center" wrapText="1"/>
    </xf>
    <xf numFmtId="0" fontId="5" fillId="0" borderId="88" xfId="5" applyFont="1" applyFill="1" applyBorder="1" applyAlignment="1">
      <alignment horizontal="centerContinuous"/>
    </xf>
    <xf numFmtId="0" fontId="5" fillId="0" borderId="86" xfId="5" applyFont="1" applyFill="1" applyBorder="1" applyAlignment="1">
      <alignment horizontal="centerContinuous"/>
    </xf>
    <xf numFmtId="0" fontId="5" fillId="0" borderId="84" xfId="5" applyFont="1" applyFill="1" applyBorder="1" applyAlignment="1">
      <alignment horizontal="centerContinuous"/>
    </xf>
    <xf numFmtId="0" fontId="5" fillId="0" borderId="52" xfId="5" applyFont="1" applyFill="1" applyBorder="1" applyAlignment="1">
      <alignment horizontal="centerContinuous"/>
    </xf>
    <xf numFmtId="0" fontId="5" fillId="0" borderId="51" xfId="5" applyFont="1" applyFill="1" applyBorder="1" applyAlignment="1">
      <alignment horizontal="centerContinuous"/>
    </xf>
    <xf numFmtId="0" fontId="5" fillId="0" borderId="49" xfId="5" applyFont="1" applyFill="1" applyBorder="1" applyAlignment="1">
      <alignment horizontal="centerContinuous"/>
    </xf>
    <xf numFmtId="0" fontId="5" fillId="0" borderId="86" xfId="5" applyFont="1" applyFill="1" applyBorder="1" applyAlignment="1">
      <alignment horizontal="center"/>
    </xf>
    <xf numFmtId="0" fontId="5" fillId="0" borderId="84" xfId="5" applyFont="1" applyFill="1" applyBorder="1" applyAlignment="1">
      <alignment horizontal="center"/>
    </xf>
    <xf numFmtId="0" fontId="3" fillId="0" borderId="26" xfId="5" applyFont="1" applyFill="1" applyBorder="1" applyAlignment="1">
      <alignment horizontal="center" vertical="center"/>
    </xf>
    <xf numFmtId="0" fontId="3" fillId="0" borderId="11" xfId="5" applyFont="1" applyFill="1" applyBorder="1" applyAlignment="1">
      <alignment horizontal="center" vertical="center"/>
    </xf>
    <xf numFmtId="0" fontId="3" fillId="0" borderId="12" xfId="5" applyFont="1" applyFill="1" applyBorder="1" applyAlignment="1">
      <alignment horizontal="center" vertical="center"/>
    </xf>
    <xf numFmtId="0" fontId="3" fillId="0" borderId="30" xfId="5" applyFont="1" applyFill="1" applyBorder="1" applyAlignment="1">
      <alignment horizontal="center" vertical="center"/>
    </xf>
    <xf numFmtId="0" fontId="3" fillId="0" borderId="10" xfId="5" applyFont="1" applyFill="1" applyBorder="1" applyAlignment="1">
      <alignment horizontal="center" vertical="center"/>
    </xf>
    <xf numFmtId="0" fontId="3" fillId="0" borderId="29" xfId="5" applyFont="1" applyFill="1" applyBorder="1" applyAlignment="1">
      <alignment horizontal="center" vertical="center"/>
    </xf>
    <xf numFmtId="0" fontId="3" fillId="0" borderId="59" xfId="5" applyFont="1" applyFill="1" applyBorder="1" applyAlignment="1">
      <alignment horizontal="center" vertical="center"/>
    </xf>
    <xf numFmtId="0" fontId="3" fillId="0" borderId="60" xfId="5" applyFont="1" applyFill="1" applyBorder="1" applyAlignment="1">
      <alignment horizontal="center" vertical="center"/>
    </xf>
    <xf numFmtId="0" fontId="3" fillId="0" borderId="61" xfId="5" applyFont="1" applyFill="1" applyBorder="1" applyAlignment="1">
      <alignment horizontal="center" vertical="center"/>
    </xf>
    <xf numFmtId="0" fontId="3" fillId="0" borderId="37" xfId="5" applyFont="1" applyFill="1" applyBorder="1" applyAlignment="1">
      <alignment horizontal="center" vertical="center"/>
    </xf>
    <xf numFmtId="0" fontId="3" fillId="0" borderId="36" xfId="5" applyFont="1" applyFill="1" applyBorder="1" applyAlignment="1">
      <alignment horizontal="center" vertical="center"/>
    </xf>
    <xf numFmtId="0" fontId="3" fillId="0" borderId="34" xfId="5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/>
    </xf>
    <xf numFmtId="0" fontId="16" fillId="0" borderId="8" xfId="0" applyFont="1" applyFill="1" applyBorder="1" applyAlignment="1">
      <alignment horizontal="center"/>
    </xf>
    <xf numFmtId="0" fontId="16" fillId="0" borderId="9" xfId="0" applyFont="1" applyFill="1" applyBorder="1" applyAlignment="1">
      <alignment horizontal="center"/>
    </xf>
    <xf numFmtId="0" fontId="10" fillId="0" borderId="46" xfId="0" applyFont="1" applyFill="1" applyBorder="1" applyAlignment="1">
      <alignment horizontal="center" vertical="center"/>
    </xf>
    <xf numFmtId="0" fontId="10" fillId="0" borderId="47" xfId="0" applyFont="1" applyFill="1" applyBorder="1" applyAlignment="1">
      <alignment horizontal="center" vertical="center"/>
    </xf>
    <xf numFmtId="0" fontId="10" fillId="0" borderId="48" xfId="0" applyFont="1" applyFill="1" applyBorder="1" applyAlignment="1">
      <alignment horizontal="center" vertical="center"/>
    </xf>
    <xf numFmtId="0" fontId="16" fillId="0" borderId="11" xfId="0" applyFont="1" applyFill="1" applyBorder="1" applyAlignment="1">
      <alignment horizontal="center"/>
    </xf>
    <xf numFmtId="0" fontId="16" fillId="0" borderId="12" xfId="0" applyFont="1" applyFill="1" applyBorder="1" applyAlignment="1">
      <alignment horizontal="center"/>
    </xf>
    <xf numFmtId="0" fontId="3" fillId="0" borderId="38" xfId="0" applyFont="1" applyFill="1" applyBorder="1" applyAlignment="1">
      <alignment horizontal="center"/>
    </xf>
    <xf numFmtId="0" fontId="3" fillId="0" borderId="39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10" fillId="0" borderId="40" xfId="0" applyFont="1" applyFill="1" applyBorder="1" applyAlignment="1" applyProtection="1">
      <alignment horizontal="center" vertical="center" wrapText="1"/>
      <protection locked="0"/>
    </xf>
    <xf numFmtId="0" fontId="10" fillId="0" borderId="7" xfId="0" applyFont="1" applyFill="1" applyBorder="1" applyAlignment="1" applyProtection="1">
      <alignment horizontal="center" vertical="center" wrapText="1"/>
      <protection locked="0"/>
    </xf>
    <xf numFmtId="0" fontId="10" fillId="0" borderId="31" xfId="0" applyFont="1" applyFill="1" applyBorder="1" applyAlignment="1">
      <alignment horizontal="center" vertical="center"/>
    </xf>
    <xf numFmtId="0" fontId="10" fillId="0" borderId="32" xfId="0" applyFont="1" applyFill="1" applyBorder="1" applyAlignment="1">
      <alignment horizontal="center" vertical="center"/>
    </xf>
    <xf numFmtId="0" fontId="10" fillId="0" borderId="33" xfId="0" applyFont="1" applyFill="1" applyBorder="1" applyAlignment="1">
      <alignment horizontal="center" vertical="center"/>
    </xf>
    <xf numFmtId="0" fontId="10" fillId="0" borderId="29" xfId="0" applyFont="1" applyFill="1" applyBorder="1" applyAlignment="1" applyProtection="1">
      <alignment horizontal="center" vertical="center" wrapText="1"/>
      <protection locked="0"/>
    </xf>
    <xf numFmtId="0" fontId="10" fillId="0" borderId="10" xfId="0" applyFont="1" applyFill="1" applyBorder="1" applyAlignment="1" applyProtection="1">
      <alignment horizontal="center" vertical="center" wrapText="1"/>
      <protection locked="0"/>
    </xf>
    <xf numFmtId="0" fontId="10" fillId="0" borderId="34" xfId="0" applyFont="1" applyFill="1" applyBorder="1" applyAlignment="1">
      <alignment horizontal="center" vertical="center" wrapText="1"/>
    </xf>
    <xf numFmtId="0" fontId="10" fillId="0" borderId="35" xfId="0" applyFont="1" applyFill="1" applyBorder="1" applyAlignment="1">
      <alignment horizontal="center" vertical="center" wrapText="1"/>
    </xf>
    <xf numFmtId="0" fontId="10" fillId="0" borderId="36" xfId="0" applyFont="1" applyFill="1" applyBorder="1" applyAlignment="1">
      <alignment horizontal="center" vertical="center" wrapText="1"/>
    </xf>
    <xf numFmtId="0" fontId="10" fillId="0" borderId="42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0" fillId="0" borderId="43" xfId="0" applyFont="1" applyFill="1" applyBorder="1" applyAlignment="1">
      <alignment horizontal="center" vertical="center" wrapText="1"/>
    </xf>
    <xf numFmtId="0" fontId="10" fillId="0" borderId="49" xfId="0" applyFont="1" applyFill="1" applyBorder="1" applyAlignment="1">
      <alignment horizontal="center" vertical="center" wrapText="1"/>
    </xf>
    <xf numFmtId="0" fontId="10" fillId="0" borderId="50" xfId="0" applyFont="1" applyFill="1" applyBorder="1" applyAlignment="1">
      <alignment horizontal="center" vertical="center" wrapText="1"/>
    </xf>
    <xf numFmtId="0" fontId="10" fillId="0" borderId="51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/>
    </xf>
    <xf numFmtId="0" fontId="16" fillId="0" borderId="3" xfId="0" applyFont="1" applyFill="1" applyBorder="1" applyAlignment="1">
      <alignment horizontal="center" vertical="center" textRotation="90" wrapText="1"/>
    </xf>
    <xf numFmtId="0" fontId="16" fillId="0" borderId="22" xfId="0" applyFont="1" applyFill="1" applyBorder="1" applyAlignment="1">
      <alignment horizontal="center" vertical="center" textRotation="90" wrapText="1"/>
    </xf>
    <xf numFmtId="0" fontId="3" fillId="0" borderId="27" xfId="0" applyFont="1" applyFill="1" applyBorder="1" applyAlignment="1">
      <alignment horizontal="center"/>
    </xf>
    <xf numFmtId="0" fontId="3" fillId="0" borderId="28" xfId="0" applyFont="1" applyFill="1" applyBorder="1" applyAlignment="1">
      <alignment horizontal="center"/>
    </xf>
    <xf numFmtId="0" fontId="3" fillId="0" borderId="10" xfId="0" applyFont="1" applyFill="1" applyBorder="1" applyAlignment="1">
      <alignment horizontal="center"/>
    </xf>
    <xf numFmtId="0" fontId="10" fillId="0" borderId="19" xfId="0" applyFont="1" applyFill="1" applyBorder="1" applyAlignment="1">
      <alignment horizontal="center" vertical="center" textRotation="90"/>
    </xf>
    <xf numFmtId="0" fontId="10" fillId="0" borderId="19" xfId="0" applyFont="1" applyFill="1" applyBorder="1" applyAlignment="1">
      <alignment horizontal="center" vertical="center" textRotation="90" wrapText="1"/>
    </xf>
    <xf numFmtId="0" fontId="10" fillId="0" borderId="20" xfId="0" applyFont="1" applyFill="1" applyBorder="1" applyAlignment="1">
      <alignment horizontal="center" vertical="center" textRotation="90" wrapText="1"/>
    </xf>
    <xf numFmtId="0" fontId="16" fillId="0" borderId="2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textRotation="90"/>
    </xf>
    <xf numFmtId="0" fontId="16" fillId="0" borderId="2" xfId="0" applyFont="1" applyFill="1" applyBorder="1" applyAlignment="1">
      <alignment horizontal="center" vertical="center" textRotation="90"/>
    </xf>
    <xf numFmtId="0" fontId="16" fillId="0" borderId="22" xfId="0" applyFont="1" applyFill="1" applyBorder="1" applyAlignment="1">
      <alignment horizontal="center" vertical="center" textRotation="90"/>
    </xf>
    <xf numFmtId="0" fontId="16" fillId="0" borderId="23" xfId="0" applyFont="1" applyFill="1" applyBorder="1" applyAlignment="1">
      <alignment horizontal="center" vertical="center" wrapText="1"/>
    </xf>
    <xf numFmtId="0" fontId="16" fillId="0" borderId="24" xfId="0" applyFont="1" applyFill="1" applyBorder="1" applyAlignment="1">
      <alignment horizontal="center" vertical="center" wrapText="1"/>
    </xf>
    <xf numFmtId="0" fontId="16" fillId="0" borderId="25" xfId="0" applyFont="1" applyFill="1" applyBorder="1" applyAlignment="1">
      <alignment horizontal="center" vertical="center" wrapText="1"/>
    </xf>
    <xf numFmtId="0" fontId="10" fillId="0" borderId="37" xfId="0" applyFont="1" applyFill="1" applyBorder="1" applyAlignment="1">
      <alignment horizontal="center" vertical="center" wrapText="1"/>
    </xf>
    <xf numFmtId="0" fontId="10" fillId="0" borderId="44" xfId="0" applyFont="1" applyFill="1" applyBorder="1" applyAlignment="1">
      <alignment horizontal="center" vertical="center" wrapText="1"/>
    </xf>
    <xf numFmtId="0" fontId="10" fillId="0" borderId="52" xfId="0" applyFont="1" applyFill="1" applyBorder="1" applyAlignment="1">
      <alignment horizontal="center" vertical="center" wrapText="1"/>
    </xf>
    <xf numFmtId="0" fontId="3" fillId="0" borderId="53" xfId="5" applyFont="1" applyFill="1" applyBorder="1" applyAlignment="1">
      <alignment horizontal="center" vertical="center"/>
    </xf>
    <xf numFmtId="0" fontId="50" fillId="0" borderId="54" xfId="0" applyFont="1" applyFill="1" applyBorder="1" applyAlignment="1">
      <alignment horizontal="center" vertical="center"/>
    </xf>
    <xf numFmtId="0" fontId="50" fillId="0" borderId="55" xfId="0" applyFont="1" applyFill="1" applyBorder="1" applyAlignment="1">
      <alignment horizontal="center" vertical="center"/>
    </xf>
    <xf numFmtId="0" fontId="50" fillId="0" borderId="54" xfId="0" applyFont="1" applyFill="1" applyBorder="1" applyAlignment="1">
      <alignment vertical="center"/>
    </xf>
    <xf numFmtId="0" fontId="50" fillId="0" borderId="55" xfId="0" applyFont="1" applyFill="1" applyBorder="1" applyAlignment="1">
      <alignment vertical="center"/>
    </xf>
    <xf numFmtId="0" fontId="16" fillId="0" borderId="3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 wrapText="1"/>
    </xf>
    <xf numFmtId="0" fontId="15" fillId="0" borderId="0" xfId="0" applyFont="1" applyFill="1" applyAlignment="1">
      <alignment horizontal="center"/>
    </xf>
    <xf numFmtId="0" fontId="16" fillId="0" borderId="4" xfId="0" applyFont="1" applyFill="1" applyBorder="1" applyAlignment="1">
      <alignment horizontal="center"/>
    </xf>
    <xf numFmtId="0" fontId="16" fillId="0" borderId="0" xfId="0" applyFont="1" applyFill="1" applyBorder="1" applyAlignment="1">
      <alignment horizontal="center"/>
    </xf>
    <xf numFmtId="0" fontId="18" fillId="0" borderId="0" xfId="0" applyFont="1" applyFill="1" applyAlignment="1">
      <alignment horizontal="center" vertical="center"/>
    </xf>
    <xf numFmtId="0" fontId="18" fillId="0" borderId="0" xfId="0" applyFont="1" applyFill="1" applyAlignment="1">
      <alignment horizontal="center"/>
    </xf>
    <xf numFmtId="0" fontId="5" fillId="0" borderId="87" xfId="5" applyFont="1" applyFill="1" applyBorder="1" applyAlignment="1">
      <alignment horizontal="center" vertical="center" wrapText="1"/>
    </xf>
    <xf numFmtId="0" fontId="5" fillId="0" borderId="65" xfId="5" applyFont="1" applyFill="1" applyBorder="1" applyAlignment="1">
      <alignment horizontal="center" vertical="center" wrapText="1"/>
    </xf>
    <xf numFmtId="0" fontId="49" fillId="0" borderId="65" xfId="5" applyFont="1" applyFill="1" applyBorder="1" applyAlignment="1">
      <alignment horizontal="center" vertical="center" wrapText="1"/>
    </xf>
    <xf numFmtId="0" fontId="49" fillId="0" borderId="85" xfId="5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/>
    </xf>
    <xf numFmtId="0" fontId="0" fillId="0" borderId="0" xfId="0" applyFont="1" applyFill="1" applyAlignment="1"/>
    <xf numFmtId="0" fontId="3" fillId="0" borderId="0" xfId="0" applyFont="1" applyFill="1" applyAlignment="1">
      <alignment horizontal="left" wrapText="1"/>
    </xf>
    <xf numFmtId="0" fontId="2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wrapText="1"/>
    </xf>
    <xf numFmtId="0" fontId="7" fillId="0" borderId="0" xfId="0" applyFont="1" applyFill="1" applyAlignment="1">
      <alignment horizontal="center" wrapText="1"/>
    </xf>
    <xf numFmtId="0" fontId="9" fillId="0" borderId="0" xfId="0" applyFont="1" applyFill="1" applyAlignment="1">
      <alignment horizontal="center" vertical="top"/>
    </xf>
    <xf numFmtId="0" fontId="11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top" wrapText="1"/>
    </xf>
    <xf numFmtId="0" fontId="9" fillId="0" borderId="0" xfId="0" applyFont="1" applyFill="1" applyBorder="1" applyAlignment="1">
      <alignment horizontal="center" vertical="top" wrapText="1"/>
    </xf>
    <xf numFmtId="0" fontId="8" fillId="0" borderId="0" xfId="0" applyFont="1" applyFill="1" applyAlignment="1">
      <alignment horizontal="left" vertical="center" wrapText="1"/>
    </xf>
    <xf numFmtId="0" fontId="15" fillId="0" borderId="45" xfId="0" applyFont="1" applyFill="1" applyBorder="1" applyAlignment="1">
      <alignment vertical="center"/>
    </xf>
    <xf numFmtId="0" fontId="15" fillId="0" borderId="8" xfId="0" applyFont="1" applyFill="1" applyBorder="1" applyAlignment="1">
      <alignment vertical="center"/>
    </xf>
    <xf numFmtId="0" fontId="15" fillId="0" borderId="40" xfId="0" applyFont="1" applyFill="1" applyBorder="1" applyAlignment="1">
      <alignment vertical="center"/>
    </xf>
    <xf numFmtId="0" fontId="26" fillId="0" borderId="53" xfId="0" applyFont="1" applyFill="1" applyBorder="1" applyAlignment="1">
      <alignment vertical="center" wrapText="1"/>
    </xf>
    <xf numFmtId="0" fontId="1" fillId="0" borderId="71" xfId="0" applyFont="1" applyFill="1" applyBorder="1" applyAlignment="1">
      <alignment vertical="center" wrapText="1"/>
    </xf>
    <xf numFmtId="166" fontId="12" fillId="0" borderId="53" xfId="0" applyNumberFormat="1" applyFont="1" applyFill="1" applyBorder="1" applyAlignment="1">
      <alignment horizontal="center" vertical="center"/>
    </xf>
    <xf numFmtId="166" fontId="12" fillId="0" borderId="54" xfId="0" applyNumberFormat="1" applyFont="1" applyFill="1" applyBorder="1" applyAlignment="1">
      <alignment horizontal="center" vertical="center"/>
    </xf>
    <xf numFmtId="166" fontId="12" fillId="0" borderId="55" xfId="0" applyNumberFormat="1" applyFont="1" applyFill="1" applyBorder="1" applyAlignment="1">
      <alignment horizontal="center" vertical="center"/>
    </xf>
    <xf numFmtId="0" fontId="15" fillId="0" borderId="18" xfId="0" applyFont="1" applyFill="1" applyBorder="1" applyAlignment="1">
      <alignment vertical="center"/>
    </xf>
    <xf numFmtId="0" fontId="15" fillId="0" borderId="19" xfId="0" applyFont="1" applyFill="1" applyBorder="1" applyAlignment="1">
      <alignment vertical="center"/>
    </xf>
    <xf numFmtId="0" fontId="15" fillId="0" borderId="26" xfId="0" applyFont="1" applyFill="1" applyBorder="1" applyAlignment="1">
      <alignment vertical="center"/>
    </xf>
    <xf numFmtId="0" fontId="15" fillId="0" borderId="11" xfId="0" applyFont="1" applyFill="1" applyBorder="1" applyAlignment="1">
      <alignment vertical="center"/>
    </xf>
    <xf numFmtId="0" fontId="12" fillId="0" borderId="53" xfId="0" applyFont="1" applyFill="1" applyBorder="1" applyAlignment="1">
      <alignment horizontal="center" vertical="center"/>
    </xf>
    <xf numFmtId="0" fontId="12" fillId="0" borderId="54" xfId="0" applyFont="1" applyFill="1" applyBorder="1" applyAlignment="1">
      <alignment horizontal="center" vertical="center"/>
    </xf>
    <xf numFmtId="0" fontId="12" fillId="0" borderId="55" xfId="0" applyFont="1" applyFill="1" applyBorder="1" applyAlignment="1">
      <alignment horizontal="center" vertical="center"/>
    </xf>
    <xf numFmtId="164" fontId="23" fillId="0" borderId="53" xfId="0" applyNumberFormat="1" applyFont="1" applyFill="1" applyBorder="1" applyAlignment="1">
      <alignment horizontal="left" vertical="center" wrapText="1"/>
    </xf>
    <xf numFmtId="0" fontId="34" fillId="0" borderId="71" xfId="0" applyFont="1" applyFill="1" applyBorder="1" applyAlignment="1">
      <alignment horizontal="left" vertical="center" wrapText="1"/>
    </xf>
    <xf numFmtId="0" fontId="23" fillId="0" borderId="53" xfId="0" applyFont="1" applyFill="1" applyBorder="1" applyAlignment="1" applyProtection="1">
      <alignment horizontal="center" vertical="center" wrapText="1"/>
      <protection locked="0"/>
    </xf>
    <xf numFmtId="0" fontId="23" fillId="0" borderId="71" xfId="0" applyFont="1" applyFill="1" applyBorder="1" applyAlignment="1" applyProtection="1">
      <alignment horizontal="center" vertical="center" wrapText="1"/>
      <protection locked="0"/>
    </xf>
    <xf numFmtId="0" fontId="12" fillId="0" borderId="71" xfId="0" applyFont="1" applyFill="1" applyBorder="1" applyAlignment="1">
      <alignment horizontal="center" vertical="center"/>
    </xf>
    <xf numFmtId="0" fontId="26" fillId="0" borderId="53" xfId="0" applyFont="1" applyFill="1" applyBorder="1" applyAlignment="1" applyProtection="1">
      <alignment horizontal="center" vertical="center" wrapText="1"/>
      <protection locked="0"/>
    </xf>
    <xf numFmtId="0" fontId="26" fillId="0" borderId="71" xfId="0" applyFont="1" applyFill="1" applyBorder="1" applyAlignment="1" applyProtection="1">
      <alignment horizontal="center" vertical="center" wrapText="1"/>
      <protection locked="0"/>
    </xf>
    <xf numFmtId="0" fontId="15" fillId="0" borderId="53" xfId="0" applyFont="1" applyFill="1" applyBorder="1" applyAlignment="1">
      <alignment horizontal="center" vertical="center"/>
    </xf>
    <xf numFmtId="0" fontId="15" fillId="0" borderId="71" xfId="0" applyFont="1" applyFill="1" applyBorder="1" applyAlignment="1">
      <alignment horizontal="center" vertical="center"/>
    </xf>
    <xf numFmtId="0" fontId="19" fillId="0" borderId="62" xfId="0" applyFont="1" applyFill="1" applyBorder="1" applyAlignment="1">
      <alignment horizontal="center" vertical="center"/>
    </xf>
    <xf numFmtId="0" fontId="19" fillId="0" borderId="63" xfId="0" applyFont="1" applyFill="1" applyBorder="1" applyAlignment="1">
      <alignment horizontal="center" vertical="center"/>
    </xf>
    <xf numFmtId="0" fontId="21" fillId="0" borderId="62" xfId="0" applyFont="1" applyFill="1" applyBorder="1" applyAlignment="1" applyProtection="1">
      <alignment horizontal="center" vertical="center" wrapText="1"/>
      <protection locked="0"/>
    </xf>
    <xf numFmtId="0" fontId="21" fillId="0" borderId="63" xfId="0" applyFont="1" applyFill="1" applyBorder="1" applyAlignment="1" applyProtection="1">
      <alignment horizontal="center" vertical="center" wrapText="1"/>
      <protection locked="0"/>
    </xf>
    <xf numFmtId="0" fontId="12" fillId="0" borderId="62" xfId="0" applyFont="1" applyFill="1" applyBorder="1" applyAlignment="1">
      <alignment horizontal="center" vertical="center"/>
    </xf>
    <xf numFmtId="0" fontId="12" fillId="0" borderId="63" xfId="0" applyFont="1" applyFill="1" applyBorder="1" applyAlignment="1">
      <alignment horizontal="center" vertical="center"/>
    </xf>
    <xf numFmtId="0" fontId="28" fillId="0" borderId="56" xfId="0" applyFont="1" applyFill="1" applyBorder="1" applyAlignment="1" applyProtection="1">
      <alignment horizontal="center" vertical="center" wrapText="1"/>
    </xf>
    <xf numFmtId="0" fontId="33" fillId="0" borderId="57" xfId="0" applyFont="1" applyFill="1" applyBorder="1" applyAlignment="1">
      <alignment horizontal="center" vertical="center" wrapText="1"/>
    </xf>
    <xf numFmtId="0" fontId="19" fillId="0" borderId="64" xfId="0" applyFont="1" applyFill="1" applyBorder="1" applyAlignment="1">
      <alignment horizontal="center" vertical="center"/>
    </xf>
    <xf numFmtId="0" fontId="5" fillId="0" borderId="34" xfId="0" applyFont="1" applyFill="1" applyBorder="1" applyAlignment="1">
      <alignment horizontal="center" vertical="center" textRotation="90"/>
    </xf>
    <xf numFmtId="0" fontId="5" fillId="0" borderId="42" xfId="0" applyFont="1" applyFill="1" applyBorder="1" applyAlignment="1">
      <alignment horizontal="center" vertical="center" textRotation="90"/>
    </xf>
    <xf numFmtId="0" fontId="5" fillId="0" borderId="11" xfId="0" applyFont="1" applyFill="1" applyBorder="1" applyAlignment="1">
      <alignment horizontal="center" vertical="center" textRotation="90" wrapText="1"/>
    </xf>
    <xf numFmtId="0" fontId="5" fillId="0" borderId="11" xfId="0" applyFont="1" applyFill="1" applyBorder="1" applyAlignment="1">
      <alignment horizontal="center" vertical="center"/>
    </xf>
    <xf numFmtId="0" fontId="5" fillId="0" borderId="29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18" fillId="0" borderId="11" xfId="0" applyFont="1" applyFill="1" applyBorder="1" applyAlignment="1">
      <alignment horizontal="center" vertical="center" textRotation="90" wrapText="1"/>
    </xf>
    <xf numFmtId="0" fontId="18" fillId="0" borderId="29" xfId="0" applyFont="1" applyFill="1" applyBorder="1" applyAlignment="1">
      <alignment horizontal="center" vertical="center" textRotation="90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textRotation="90"/>
    </xf>
    <xf numFmtId="0" fontId="5" fillId="0" borderId="26" xfId="0" applyFont="1" applyFill="1" applyBorder="1" applyAlignment="1">
      <alignment horizontal="center" vertical="center" textRotation="90"/>
    </xf>
    <xf numFmtId="0" fontId="15" fillId="0" borderId="56" xfId="0" applyFont="1" applyFill="1" applyBorder="1" applyAlignment="1">
      <alignment horizontal="center" vertical="center" wrapText="1"/>
    </xf>
    <xf numFmtId="0" fontId="15" fillId="0" borderId="57" xfId="0" applyFont="1" applyFill="1" applyBorder="1" applyAlignment="1">
      <alignment horizontal="center" vertical="center" wrapText="1"/>
    </xf>
    <xf numFmtId="0" fontId="15" fillId="0" borderId="15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textRotation="90" wrapText="1"/>
    </xf>
    <xf numFmtId="0" fontId="5" fillId="0" borderId="58" xfId="0" applyFont="1" applyFill="1" applyBorder="1" applyAlignment="1">
      <alignment horizontal="center" vertical="center" textRotation="90" wrapText="1"/>
    </xf>
    <xf numFmtId="0" fontId="5" fillId="0" borderId="2" xfId="0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horizontal="center" vertical="center"/>
    </xf>
    <xf numFmtId="0" fontId="18" fillId="0" borderId="19" xfId="0" applyFont="1" applyFill="1" applyBorder="1" applyAlignment="1">
      <alignment horizontal="center" vertical="center" wrapText="1"/>
    </xf>
    <xf numFmtId="0" fontId="18" fillId="0" borderId="20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textRotation="90"/>
    </xf>
    <xf numFmtId="0" fontId="5" fillId="0" borderId="34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 textRotation="90" wrapText="1"/>
    </xf>
    <xf numFmtId="0" fontId="5" fillId="0" borderId="29" xfId="0" applyFont="1" applyFill="1" applyBorder="1" applyAlignment="1">
      <alignment horizontal="center" vertical="center" textRotation="90"/>
    </xf>
    <xf numFmtId="0" fontId="3" fillId="0" borderId="11" xfId="3" applyFont="1" applyFill="1" applyBorder="1" applyAlignment="1">
      <alignment horizontal="center" vertical="center" textRotation="90" wrapText="1"/>
    </xf>
    <xf numFmtId="0" fontId="3" fillId="0" borderId="8" xfId="3" applyFont="1" applyFill="1" applyBorder="1" applyAlignment="1">
      <alignment horizontal="center" vertical="center" textRotation="90" wrapText="1"/>
    </xf>
    <xf numFmtId="0" fontId="3" fillId="0" borderId="11" xfId="3" applyFont="1" applyFill="1" applyBorder="1" applyAlignment="1">
      <alignment horizontal="center" vertical="center"/>
    </xf>
    <xf numFmtId="0" fontId="3" fillId="0" borderId="29" xfId="3" applyFont="1" applyFill="1" applyBorder="1" applyAlignment="1">
      <alignment horizontal="center" vertical="center"/>
    </xf>
    <xf numFmtId="0" fontId="3" fillId="0" borderId="29" xfId="3" applyFont="1" applyFill="1" applyBorder="1" applyAlignment="1">
      <alignment horizontal="center" vertical="center" textRotation="90" wrapText="1"/>
    </xf>
    <xf numFmtId="0" fontId="3" fillId="0" borderId="40" xfId="3" applyFont="1" applyFill="1" applyBorder="1" applyAlignment="1">
      <alignment horizontal="center" vertical="center" textRotation="90" wrapText="1"/>
    </xf>
    <xf numFmtId="0" fontId="15" fillId="0" borderId="53" xfId="3" applyFont="1" applyFill="1" applyBorder="1" applyAlignment="1">
      <alignment horizontal="center" vertical="center" wrapText="1"/>
    </xf>
    <xf numFmtId="0" fontId="0" fillId="0" borderId="54" xfId="0" applyFill="1" applyBorder="1" applyAlignment="1">
      <alignment horizontal="center" vertical="center" wrapText="1"/>
    </xf>
    <xf numFmtId="0" fontId="0" fillId="0" borderId="55" xfId="0" applyFill="1" applyBorder="1" applyAlignment="1">
      <alignment horizontal="center" vertical="center" wrapText="1"/>
    </xf>
    <xf numFmtId="0" fontId="3" fillId="0" borderId="18" xfId="3" applyFont="1" applyFill="1" applyBorder="1" applyAlignment="1">
      <alignment horizontal="center" vertical="center" textRotation="90"/>
    </xf>
    <xf numFmtId="0" fontId="3" fillId="0" borderId="26" xfId="3" applyFont="1" applyFill="1" applyBorder="1" applyAlignment="1">
      <alignment horizontal="center" vertical="center" textRotation="90"/>
    </xf>
    <xf numFmtId="0" fontId="3" fillId="0" borderId="45" xfId="3" applyFont="1" applyFill="1" applyBorder="1" applyAlignment="1">
      <alignment horizontal="center" vertical="center" textRotation="90"/>
    </xf>
    <xf numFmtId="0" fontId="22" fillId="0" borderId="19" xfId="3" applyFont="1" applyFill="1" applyBorder="1" applyAlignment="1">
      <alignment horizontal="center" vertical="center" wrapText="1"/>
    </xf>
    <xf numFmtId="0" fontId="22" fillId="0" borderId="11" xfId="3" applyFont="1" applyFill="1" applyBorder="1" applyAlignment="1">
      <alignment horizontal="center" vertical="center" wrapText="1"/>
    </xf>
    <xf numFmtId="0" fontId="22" fillId="0" borderId="8" xfId="3" applyFont="1" applyFill="1" applyBorder="1" applyAlignment="1">
      <alignment horizontal="center" vertical="center" wrapText="1"/>
    </xf>
    <xf numFmtId="0" fontId="3" fillId="0" borderId="19" xfId="3" applyFont="1" applyFill="1" applyBorder="1" applyAlignment="1">
      <alignment horizontal="center" vertical="center" textRotation="90" wrapText="1"/>
    </xf>
    <xf numFmtId="0" fontId="3" fillId="0" borderId="19" xfId="3" applyFont="1" applyFill="1" applyBorder="1" applyAlignment="1">
      <alignment horizontal="center" vertical="center"/>
    </xf>
    <xf numFmtId="0" fontId="3" fillId="0" borderId="5" xfId="3" applyFont="1" applyFill="1" applyBorder="1" applyAlignment="1">
      <alignment horizontal="center" vertical="center"/>
    </xf>
    <xf numFmtId="0" fontId="3" fillId="0" borderId="14" xfId="3" applyFont="1" applyFill="1" applyBorder="1" applyAlignment="1">
      <alignment horizontal="center" vertical="center" textRotation="90" wrapText="1"/>
    </xf>
    <xf numFmtId="0" fontId="3" fillId="0" borderId="58" xfId="3" applyFont="1" applyFill="1" applyBorder="1" applyAlignment="1">
      <alignment horizontal="center" vertical="center" textRotation="90" wrapText="1"/>
    </xf>
    <xf numFmtId="0" fontId="3" fillId="0" borderId="17" xfId="3" applyFont="1" applyFill="1" applyBorder="1" applyAlignment="1">
      <alignment horizontal="center" vertical="center" textRotation="90" wrapText="1"/>
    </xf>
    <xf numFmtId="0" fontId="3" fillId="0" borderId="19" xfId="3" applyFont="1" applyFill="1" applyBorder="1" applyAlignment="1">
      <alignment horizontal="center" vertical="center" wrapText="1"/>
    </xf>
    <xf numFmtId="0" fontId="3" fillId="0" borderId="11" xfId="3" applyFont="1" applyFill="1" applyBorder="1" applyAlignment="1">
      <alignment horizontal="center" vertical="center" wrapText="1"/>
    </xf>
    <xf numFmtId="0" fontId="3" fillId="0" borderId="8" xfId="3" applyFont="1" applyFill="1" applyBorder="1" applyAlignment="1">
      <alignment horizontal="center" vertical="center" wrapText="1"/>
    </xf>
    <xf numFmtId="0" fontId="3" fillId="0" borderId="1" xfId="3" applyFont="1" applyFill="1" applyBorder="1" applyAlignment="1">
      <alignment horizontal="center" vertical="center" textRotation="90" wrapText="1"/>
    </xf>
    <xf numFmtId="0" fontId="3" fillId="0" borderId="28" xfId="3" applyFont="1" applyFill="1" applyBorder="1" applyAlignment="1">
      <alignment horizontal="center" vertical="center" textRotation="90" wrapText="1"/>
    </xf>
    <xf numFmtId="0" fontId="3" fillId="0" borderId="39" xfId="3" applyFont="1" applyFill="1" applyBorder="1" applyAlignment="1">
      <alignment horizontal="center" vertical="center" textRotation="90" wrapText="1"/>
    </xf>
    <xf numFmtId="0" fontId="22" fillId="0" borderId="14" xfId="3" applyFont="1" applyFill="1" applyBorder="1" applyAlignment="1">
      <alignment horizontal="center" vertical="center" wrapText="1"/>
    </xf>
    <xf numFmtId="0" fontId="22" fillId="0" borderId="58" xfId="3" applyFont="1" applyFill="1" applyBorder="1" applyAlignment="1">
      <alignment horizontal="center" vertical="center" wrapText="1"/>
    </xf>
    <xf numFmtId="0" fontId="22" fillId="0" borderId="17" xfId="3" applyFont="1" applyFill="1" applyBorder="1" applyAlignment="1">
      <alignment horizontal="center" vertical="center" wrapText="1"/>
    </xf>
    <xf numFmtId="0" fontId="22" fillId="0" borderId="1" xfId="3" applyFont="1" applyFill="1" applyBorder="1" applyAlignment="1">
      <alignment horizontal="center" vertical="center" wrapText="1"/>
    </xf>
    <xf numFmtId="0" fontId="22" fillId="0" borderId="28" xfId="3" applyFont="1" applyFill="1" applyBorder="1" applyAlignment="1">
      <alignment horizontal="center" vertical="center" wrapText="1"/>
    </xf>
    <xf numFmtId="0" fontId="22" fillId="0" borderId="39" xfId="3" applyFont="1" applyFill="1" applyBorder="1" applyAlignment="1">
      <alignment horizontal="center" vertical="center" wrapText="1"/>
    </xf>
    <xf numFmtId="0" fontId="3" fillId="0" borderId="14" xfId="3" applyFont="1" applyFill="1" applyBorder="1" applyAlignment="1">
      <alignment horizontal="center" vertical="center" wrapText="1"/>
    </xf>
    <xf numFmtId="0" fontId="3" fillId="0" borderId="58" xfId="3" applyFont="1" applyFill="1" applyBorder="1" applyAlignment="1">
      <alignment horizontal="center" vertical="center" wrapText="1"/>
    </xf>
    <xf numFmtId="0" fontId="3" fillId="0" borderId="17" xfId="3" applyFont="1" applyFill="1" applyBorder="1" applyAlignment="1">
      <alignment horizontal="center" vertical="center" wrapText="1"/>
    </xf>
    <xf numFmtId="0" fontId="3" fillId="0" borderId="21" xfId="3" applyFont="1" applyFill="1" applyBorder="1" applyAlignment="1">
      <alignment horizontal="center" vertical="center" textRotation="90"/>
    </xf>
    <xf numFmtId="0" fontId="3" fillId="0" borderId="27" xfId="3" applyFont="1" applyFill="1" applyBorder="1" applyAlignment="1">
      <alignment horizontal="center" vertical="center" textRotation="90"/>
    </xf>
    <xf numFmtId="0" fontId="3" fillId="0" borderId="38" xfId="3" applyFont="1" applyFill="1" applyBorder="1" applyAlignment="1">
      <alignment horizontal="center" vertical="center" textRotation="90"/>
    </xf>
    <xf numFmtId="0" fontId="46" fillId="0" borderId="11" xfId="0" applyFont="1" applyFill="1" applyBorder="1" applyAlignment="1">
      <alignment horizontal="center" vertical="center"/>
    </xf>
    <xf numFmtId="0" fontId="21" fillId="0" borderId="17" xfId="0" applyFont="1" applyFill="1" applyBorder="1" applyAlignment="1" applyProtection="1">
      <alignment horizontal="center" vertical="center" wrapText="1"/>
      <protection locked="0"/>
    </xf>
    <xf numFmtId="0" fontId="21" fillId="3" borderId="14" xfId="0" applyFont="1" applyFill="1" applyBorder="1" applyAlignment="1">
      <alignment horizontal="center" vertical="center"/>
    </xf>
    <xf numFmtId="0" fontId="21" fillId="3" borderId="58" xfId="0" applyFont="1" applyFill="1" applyBorder="1" applyAlignment="1" applyProtection="1">
      <alignment horizontal="center" vertical="center"/>
      <protection locked="0"/>
    </xf>
    <xf numFmtId="0" fontId="23" fillId="3" borderId="70" xfId="0" applyFont="1" applyFill="1" applyBorder="1" applyAlignment="1" applyProtection="1">
      <alignment horizontal="center" vertical="center"/>
      <protection locked="0"/>
    </xf>
    <xf numFmtId="0" fontId="20" fillId="3" borderId="11" xfId="0" applyFont="1" applyFill="1" applyBorder="1" applyAlignment="1" applyProtection="1">
      <alignment horizontal="left" vertical="center" wrapText="1"/>
      <protection locked="0"/>
    </xf>
    <xf numFmtId="0" fontId="8" fillId="3" borderId="11" xfId="0" applyFont="1" applyFill="1" applyBorder="1" applyAlignment="1">
      <alignment horizontal="center" vertical="center"/>
    </xf>
    <xf numFmtId="0" fontId="24" fillId="3" borderId="11" xfId="0" applyFont="1" applyFill="1" applyBorder="1" applyAlignment="1">
      <alignment horizontal="center" vertical="center"/>
    </xf>
    <xf numFmtId="0" fontId="21" fillId="3" borderId="14" xfId="0" applyFont="1" applyFill="1" applyBorder="1" applyAlignment="1" applyProtection="1">
      <alignment horizontal="center" vertical="center"/>
      <protection locked="0"/>
    </xf>
    <xf numFmtId="0" fontId="22" fillId="3" borderId="11" xfId="0" applyFont="1" applyFill="1" applyBorder="1" applyAlignment="1">
      <alignment horizontal="center" vertical="center"/>
    </xf>
    <xf numFmtId="0" fontId="21" fillId="3" borderId="68" xfId="0" applyFont="1" applyFill="1" applyBorder="1" applyAlignment="1" applyProtection="1">
      <alignment horizontal="center" vertical="center" wrapText="1"/>
      <protection locked="0"/>
    </xf>
    <xf numFmtId="0" fontId="21" fillId="3" borderId="58" xfId="0" applyFont="1" applyFill="1" applyBorder="1" applyAlignment="1" applyProtection="1">
      <alignment horizontal="center" vertical="center" wrapText="1"/>
      <protection locked="0"/>
    </xf>
    <xf numFmtId="0" fontId="20" fillId="3" borderId="15" xfId="0" applyFont="1" applyFill="1" applyBorder="1" applyAlignment="1">
      <alignment horizontal="center" vertical="center"/>
    </xf>
    <xf numFmtId="1" fontId="20" fillId="3" borderId="11" xfId="0" applyNumberFormat="1" applyFont="1" applyFill="1" applyBorder="1" applyAlignment="1" applyProtection="1">
      <alignment horizontal="center" vertical="center"/>
      <protection locked="0"/>
    </xf>
    <xf numFmtId="1" fontId="20" fillId="3" borderId="29" xfId="0" applyNumberFormat="1" applyFont="1" applyFill="1" applyBorder="1" applyAlignment="1" applyProtection="1">
      <alignment horizontal="center" vertical="center"/>
      <protection locked="0"/>
    </xf>
    <xf numFmtId="1" fontId="20" fillId="3" borderId="15" xfId="0" applyNumberFormat="1" applyFont="1" applyFill="1" applyBorder="1" applyAlignment="1" applyProtection="1">
      <alignment horizontal="center" vertical="center"/>
      <protection locked="0"/>
    </xf>
    <xf numFmtId="0" fontId="24" fillId="3" borderId="10" xfId="0" applyFont="1" applyFill="1" applyBorder="1" applyAlignment="1" applyProtection="1">
      <alignment horizontal="center" vertical="center"/>
      <protection locked="0"/>
    </xf>
    <xf numFmtId="1" fontId="24" fillId="3" borderId="11" xfId="0" applyNumberFormat="1" applyFont="1" applyFill="1" applyBorder="1" applyAlignment="1" applyProtection="1">
      <alignment horizontal="center" vertical="center"/>
      <protection locked="0"/>
    </xf>
    <xf numFmtId="1" fontId="24" fillId="3" borderId="60" xfId="0" applyNumberFormat="1" applyFont="1" applyFill="1" applyBorder="1" applyAlignment="1" applyProtection="1">
      <alignment horizontal="center" vertical="center"/>
      <protection locked="0"/>
    </xf>
    <xf numFmtId="1" fontId="24" fillId="3" borderId="34" xfId="0" applyNumberFormat="1" applyFont="1" applyFill="1" applyBorder="1" applyAlignment="1" applyProtection="1">
      <alignment horizontal="center" vertical="center"/>
      <protection locked="0"/>
    </xf>
    <xf numFmtId="1" fontId="24" fillId="3" borderId="29" xfId="0" applyNumberFormat="1" applyFont="1" applyFill="1" applyBorder="1" applyAlignment="1" applyProtection="1">
      <alignment horizontal="center" vertical="center"/>
      <protection locked="0"/>
    </xf>
    <xf numFmtId="0" fontId="23" fillId="3" borderId="58" xfId="0" applyFont="1" applyFill="1" applyBorder="1" applyAlignment="1" applyProtection="1">
      <alignment horizontal="center" vertical="center"/>
      <protection locked="0"/>
    </xf>
    <xf numFmtId="0" fontId="20" fillId="3" borderId="11" xfId="0" applyFont="1" applyFill="1" applyBorder="1" applyAlignment="1" applyProtection="1">
      <alignment horizontal="center" vertical="center" wrapText="1"/>
      <protection locked="0"/>
    </xf>
    <xf numFmtId="0" fontId="20" fillId="3" borderId="29" xfId="0" applyFont="1" applyFill="1" applyBorder="1" applyAlignment="1" applyProtection="1">
      <alignment horizontal="center" vertical="center" wrapText="1"/>
      <protection locked="0"/>
    </xf>
    <xf numFmtId="1" fontId="20" fillId="3" borderId="69" xfId="0" applyNumberFormat="1" applyFont="1" applyFill="1" applyBorder="1" applyAlignment="1">
      <alignment horizontal="center" vertical="center"/>
    </xf>
    <xf numFmtId="1" fontId="21" fillId="3" borderId="15" xfId="0" applyNumberFormat="1" applyFont="1" applyFill="1" applyBorder="1" applyAlignment="1">
      <alignment horizontal="center" vertical="center"/>
    </xf>
    <xf numFmtId="1" fontId="20" fillId="3" borderId="11" xfId="0" applyNumberFormat="1" applyFont="1" applyFill="1" applyBorder="1" applyAlignment="1">
      <alignment horizontal="center" vertical="center"/>
    </xf>
    <xf numFmtId="1" fontId="20" fillId="3" borderId="29" xfId="0" applyNumberFormat="1" applyFont="1" applyFill="1" applyBorder="1" applyAlignment="1">
      <alignment horizontal="center" vertical="center"/>
    </xf>
    <xf numFmtId="1" fontId="20" fillId="3" borderId="14" xfId="0" applyNumberFormat="1" applyFont="1" applyFill="1" applyBorder="1" applyAlignment="1" applyProtection="1">
      <alignment horizontal="center" vertical="center"/>
      <protection locked="0"/>
    </xf>
    <xf numFmtId="0" fontId="20" fillId="3" borderId="69" xfId="0" applyFont="1" applyFill="1" applyBorder="1" applyAlignment="1">
      <alignment horizontal="center" vertical="center"/>
    </xf>
    <xf numFmtId="0" fontId="20" fillId="3" borderId="10" xfId="0" applyFont="1" applyFill="1" applyBorder="1" applyAlignment="1" applyProtection="1">
      <alignment horizontal="center" vertical="center" wrapText="1"/>
      <protection locked="0"/>
    </xf>
    <xf numFmtId="0" fontId="20" fillId="3" borderId="11" xfId="0" applyFont="1" applyFill="1" applyBorder="1" applyAlignment="1" applyProtection="1">
      <alignment horizontal="center" vertical="center"/>
      <protection locked="0"/>
    </xf>
    <xf numFmtId="0" fontId="24" fillId="3" borderId="60" xfId="0" applyFont="1" applyFill="1" applyBorder="1" applyAlignment="1" applyProtection="1">
      <alignment horizontal="center" vertical="center"/>
      <protection locked="0"/>
    </xf>
    <xf numFmtId="0" fontId="20" fillId="3" borderId="11" xfId="0" applyFont="1" applyFill="1" applyBorder="1" applyAlignment="1" applyProtection="1">
      <alignment vertical="center" wrapText="1"/>
      <protection locked="0"/>
    </xf>
    <xf numFmtId="0" fontId="10" fillId="0" borderId="29" xfId="0" applyFont="1" applyFill="1" applyBorder="1" applyAlignment="1">
      <alignment horizontal="center" vertical="center"/>
    </xf>
    <xf numFmtId="0" fontId="10" fillId="0" borderId="30" xfId="0" applyFont="1" applyFill="1" applyBorder="1" applyAlignment="1">
      <alignment horizontal="center" vertical="center"/>
    </xf>
    <xf numFmtId="0" fontId="10" fillId="0" borderId="40" xfId="0" applyFont="1" applyFill="1" applyBorder="1" applyAlignment="1">
      <alignment horizontal="center" vertical="center"/>
    </xf>
    <xf numFmtId="0" fontId="10" fillId="0" borderId="41" xfId="0" applyFont="1" applyFill="1" applyBorder="1" applyAlignment="1">
      <alignment horizontal="center" vertical="center"/>
    </xf>
  </cellXfs>
  <cellStyles count="6">
    <cellStyle name="Відсотковий" xfId="1" builtinId="5"/>
    <cellStyle name="Гіперпосилання" xfId="4" builtinId="8"/>
    <cellStyle name="Звичайний" xfId="0" builtinId="0"/>
    <cellStyle name="Звичайний 2" xfId="3"/>
    <cellStyle name="Обычный 2" xfId="2"/>
    <cellStyle name="Обычный 2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://vo.ukraine.edu.ua/course/view.php?id=3730" TargetMode="External"/><Relationship Id="rId13" Type="http://schemas.openxmlformats.org/officeDocument/2006/relationships/hyperlink" Target="https://vo.uu.edu.ua/course/view.php?id=14031" TargetMode="External"/><Relationship Id="rId3" Type="http://schemas.openxmlformats.org/officeDocument/2006/relationships/hyperlink" Target="https://ab.uu.edu.ua/edu-discipline/standartizatsiya" TargetMode="External"/><Relationship Id="rId7" Type="http://schemas.openxmlformats.org/officeDocument/2006/relationships/hyperlink" Target="https://ab.uu.edu.ua/edu-discipline/etika_i_estetika" TargetMode="External"/><Relationship Id="rId12" Type="http://schemas.openxmlformats.org/officeDocument/2006/relationships/hyperlink" Target="https://vo.uu.edu.ua/course/view.php?id=236" TargetMode="External"/><Relationship Id="rId2" Type="http://schemas.openxmlformats.org/officeDocument/2006/relationships/hyperlink" Target="https://ab.uu.edu.ua/edu-discipline/inform_analitichni_sistemi_v_innovac_managementi" TargetMode="External"/><Relationship Id="rId1" Type="http://schemas.openxmlformats.org/officeDocument/2006/relationships/hyperlink" Target="http://vo.ukraine.edu.ua/course/view.php?id=6237" TargetMode="External"/><Relationship Id="rId6" Type="http://schemas.openxmlformats.org/officeDocument/2006/relationships/hyperlink" Target="https://vo.uu.edu.ua/course/view.php?id=9198" TargetMode="External"/><Relationship Id="rId11" Type="http://schemas.openxmlformats.org/officeDocument/2006/relationships/hyperlink" Target="https://ab.uu.edu.ua/edu-discipline/suchasni_comumicatsiyni_tehnologii_ta_novi_zmi" TargetMode="External"/><Relationship Id="rId5" Type="http://schemas.openxmlformats.org/officeDocument/2006/relationships/hyperlink" Target="https://ab.uu.edu.ua/edu-discipline/mashinopis" TargetMode="External"/><Relationship Id="rId10" Type="http://schemas.openxmlformats.org/officeDocument/2006/relationships/hyperlink" Target="https://ab.uu.edu.ua/edu-discipline/patentoznavstvo_ta_transfert_tekhnologii" TargetMode="External"/><Relationship Id="rId4" Type="http://schemas.openxmlformats.org/officeDocument/2006/relationships/hyperlink" Target="https://vo.uu.edu.ua/course/view.php?id=11144" TargetMode="External"/><Relationship Id="rId9" Type="http://schemas.openxmlformats.org/officeDocument/2006/relationships/hyperlink" Target="https://ab.uu.edu.ua/edu-discipline/stilistika_dilovogo_movlennya_ta_redaguvannya_sluzhbovikh_dokumenti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41"/>
  <sheetViews>
    <sheetView view="pageBreakPreview" zoomScale="82" zoomScaleSheetLayoutView="82" workbookViewId="0">
      <selection activeCell="AB31" sqref="AB31"/>
    </sheetView>
  </sheetViews>
  <sheetFormatPr defaultColWidth="9.140625" defaultRowHeight="12.75" x14ac:dyDescent="0.2"/>
  <cols>
    <col min="1" max="1" width="6.85546875" style="1" customWidth="1"/>
    <col min="2" max="53" width="3.28515625" style="1" customWidth="1"/>
    <col min="54" max="54" width="0.140625" style="1" customWidth="1"/>
    <col min="55" max="57" width="9.140625" style="1" hidden="1" customWidth="1"/>
    <col min="58" max="16384" width="9.140625" style="1"/>
  </cols>
  <sheetData>
    <row r="1" spans="1:57" s="211" customFormat="1" ht="23.25" x14ac:dyDescent="0.25">
      <c r="B1" s="3"/>
      <c r="C1" s="3"/>
      <c r="D1" s="3"/>
      <c r="E1" s="3"/>
      <c r="F1" s="3"/>
      <c r="G1" s="3"/>
      <c r="H1" s="3"/>
      <c r="I1" s="471" t="s">
        <v>0</v>
      </c>
      <c r="J1" s="471"/>
      <c r="K1" s="471"/>
      <c r="L1" s="471"/>
      <c r="M1" s="471"/>
      <c r="N1" s="471"/>
      <c r="O1" s="471"/>
      <c r="P1" s="471"/>
      <c r="Q1" s="471"/>
      <c r="R1" s="471"/>
      <c r="S1" s="471"/>
      <c r="T1" s="471"/>
      <c r="U1" s="471"/>
      <c r="V1" s="471"/>
      <c r="W1" s="471"/>
      <c r="X1" s="471"/>
      <c r="Y1" s="471"/>
      <c r="Z1" s="471"/>
      <c r="AA1" s="471"/>
      <c r="AB1" s="471"/>
      <c r="AC1" s="471"/>
      <c r="AD1" s="471"/>
      <c r="AE1" s="471"/>
      <c r="AF1" s="471"/>
      <c r="AG1" s="471"/>
      <c r="AH1" s="471"/>
      <c r="AI1" s="471"/>
      <c r="AJ1" s="471"/>
      <c r="AK1" s="471"/>
      <c r="AL1" s="471"/>
      <c r="AM1" s="471"/>
      <c r="AN1" s="471"/>
      <c r="AO1" s="471"/>
      <c r="AP1" s="471"/>
      <c r="AQ1" s="471"/>
      <c r="AR1" s="212"/>
      <c r="AS1" s="212"/>
      <c r="AT1" s="212"/>
      <c r="AU1" s="212"/>
      <c r="AV1" s="212"/>
      <c r="AW1" s="212"/>
      <c r="AX1" s="212"/>
      <c r="AY1" s="212"/>
      <c r="AZ1" s="212"/>
      <c r="BA1" s="212"/>
      <c r="BB1" s="213"/>
      <c r="BC1" s="213"/>
      <c r="BD1" s="213"/>
      <c r="BE1" s="213"/>
    </row>
    <row r="2" spans="1:57" s="211" customFormat="1" ht="20.25" x14ac:dyDescent="0.3">
      <c r="A2" s="214" t="s">
        <v>1</v>
      </c>
      <c r="B2" s="3"/>
      <c r="C2" s="3"/>
      <c r="D2" s="3"/>
      <c r="E2" s="3"/>
      <c r="F2" s="3"/>
      <c r="G2" s="3"/>
      <c r="H2" s="3"/>
      <c r="I2" s="472" t="s">
        <v>208</v>
      </c>
      <c r="J2" s="473"/>
      <c r="K2" s="473"/>
      <c r="L2" s="473"/>
      <c r="M2" s="473"/>
      <c r="N2" s="473"/>
      <c r="O2" s="473"/>
      <c r="P2" s="473"/>
      <c r="Q2" s="473"/>
      <c r="R2" s="473"/>
      <c r="S2" s="473"/>
      <c r="T2" s="473"/>
      <c r="U2" s="473"/>
      <c r="V2" s="473"/>
      <c r="W2" s="473"/>
      <c r="X2" s="473"/>
      <c r="Y2" s="473"/>
      <c r="Z2" s="473"/>
      <c r="AA2" s="473"/>
      <c r="AB2" s="473"/>
      <c r="AC2" s="473"/>
      <c r="AD2" s="473"/>
      <c r="AE2" s="473"/>
      <c r="AF2" s="473"/>
      <c r="AG2" s="473"/>
      <c r="AH2" s="473"/>
      <c r="AI2" s="473"/>
      <c r="AJ2" s="473"/>
      <c r="AK2" s="473"/>
      <c r="AL2" s="473"/>
      <c r="AM2" s="473"/>
      <c r="AN2" s="473"/>
      <c r="AO2" s="473"/>
      <c r="AP2" s="473"/>
      <c r="AQ2" s="473"/>
      <c r="AS2" s="214" t="s">
        <v>2</v>
      </c>
      <c r="AT2" s="215"/>
      <c r="AU2" s="215"/>
      <c r="AV2" s="215"/>
      <c r="AW2" s="215"/>
      <c r="AX2" s="215"/>
      <c r="AY2" s="215"/>
      <c r="AZ2" s="215"/>
      <c r="BA2" s="215"/>
    </row>
    <row r="3" spans="1:57" x14ac:dyDescent="0.2">
      <c r="A3" s="1" t="s">
        <v>3</v>
      </c>
      <c r="J3" s="474"/>
      <c r="K3" s="474"/>
      <c r="L3" s="474"/>
      <c r="M3" s="474"/>
      <c r="N3" s="474"/>
      <c r="O3" s="474"/>
      <c r="P3" s="474"/>
      <c r="Q3" s="474"/>
      <c r="R3" s="474"/>
      <c r="S3" s="474"/>
      <c r="T3" s="474"/>
      <c r="U3" s="474"/>
      <c r="V3" s="474"/>
      <c r="W3" s="474"/>
      <c r="X3" s="474"/>
      <c r="Y3" s="474"/>
      <c r="Z3" s="474"/>
      <c r="AA3" s="474"/>
      <c r="AB3" s="474"/>
      <c r="AC3" s="474"/>
      <c r="AD3" s="474"/>
      <c r="AE3" s="474"/>
      <c r="AF3" s="474"/>
      <c r="AG3" s="474"/>
      <c r="AH3" s="474"/>
      <c r="AI3" s="474"/>
      <c r="AJ3" s="474"/>
      <c r="AK3" s="474"/>
      <c r="AL3" s="474"/>
      <c r="AM3" s="474"/>
      <c r="AN3" s="474"/>
      <c r="AO3" s="474"/>
      <c r="AS3" s="1" t="s">
        <v>4</v>
      </c>
    </row>
    <row r="4" spans="1:57" x14ac:dyDescent="0.2">
      <c r="A4" s="1" t="s">
        <v>5</v>
      </c>
      <c r="J4" s="216"/>
      <c r="K4" s="216"/>
      <c r="L4" s="216"/>
      <c r="M4" s="216"/>
      <c r="N4" s="216"/>
      <c r="O4" s="216"/>
      <c r="P4" s="216"/>
      <c r="Q4" s="216"/>
      <c r="R4" s="216"/>
      <c r="S4" s="216"/>
      <c r="T4" s="216"/>
      <c r="U4" s="216"/>
      <c r="V4" s="216"/>
      <c r="W4" s="216"/>
      <c r="X4" s="216"/>
      <c r="Y4" s="216"/>
      <c r="Z4" s="216"/>
      <c r="AA4" s="216"/>
      <c r="AB4" s="216"/>
      <c r="AC4" s="216"/>
      <c r="AD4" s="216"/>
      <c r="AE4" s="216"/>
      <c r="AF4" s="216"/>
      <c r="AG4" s="216"/>
      <c r="AH4" s="216"/>
      <c r="AI4" s="216"/>
      <c r="AJ4" s="216"/>
      <c r="AK4" s="216"/>
      <c r="AL4" s="216"/>
      <c r="AM4" s="216"/>
      <c r="AN4" s="216"/>
      <c r="AO4" s="216"/>
      <c r="AS4" s="1" t="s">
        <v>6</v>
      </c>
    </row>
    <row r="5" spans="1:57" ht="16.5" x14ac:dyDescent="0.2">
      <c r="A5" s="1" t="s">
        <v>7</v>
      </c>
      <c r="J5" s="181"/>
      <c r="K5" s="181"/>
      <c r="L5" s="181"/>
      <c r="M5" s="181"/>
      <c r="N5" s="181"/>
      <c r="O5" s="181"/>
      <c r="P5" s="181"/>
      <c r="R5" s="181"/>
      <c r="S5" s="475" t="s">
        <v>8</v>
      </c>
      <c r="T5" s="475"/>
      <c r="U5" s="475"/>
      <c r="V5" s="475"/>
      <c r="W5" s="475"/>
      <c r="X5" s="475"/>
      <c r="Y5" s="475"/>
      <c r="Z5" s="475"/>
      <c r="AA5" s="475"/>
      <c r="AB5" s="475"/>
      <c r="AC5" s="475"/>
      <c r="AD5" s="475"/>
      <c r="AE5" s="475"/>
      <c r="AF5" s="475"/>
      <c r="AG5" s="181"/>
      <c r="AH5" s="181"/>
      <c r="AI5" s="181"/>
      <c r="AJ5" s="181"/>
      <c r="AK5" s="181"/>
      <c r="AL5" s="181"/>
      <c r="AM5" s="181"/>
      <c r="AN5" s="181"/>
      <c r="AO5" s="181"/>
      <c r="AS5" s="187" t="s">
        <v>236</v>
      </c>
      <c r="AT5" s="181"/>
    </row>
    <row r="6" spans="1:57" ht="15.75" x14ac:dyDescent="0.25">
      <c r="A6" s="1" t="s">
        <v>231</v>
      </c>
      <c r="I6" s="182"/>
      <c r="J6" s="181"/>
      <c r="K6" s="181"/>
      <c r="L6" s="181"/>
      <c r="M6" s="181"/>
      <c r="N6" s="181"/>
      <c r="O6" s="476" t="s">
        <v>223</v>
      </c>
      <c r="P6" s="469"/>
      <c r="Q6" s="469"/>
      <c r="R6" s="469"/>
      <c r="S6" s="469"/>
      <c r="T6" s="469"/>
      <c r="U6" s="469"/>
      <c r="V6" s="469"/>
      <c r="W6" s="469"/>
      <c r="X6" s="469"/>
      <c r="Y6" s="469"/>
      <c r="Z6" s="469"/>
      <c r="AA6" s="469"/>
      <c r="AB6" s="469"/>
      <c r="AC6" s="469"/>
      <c r="AD6" s="469"/>
      <c r="AE6" s="469"/>
      <c r="AF6" s="469"/>
      <c r="AG6" s="469"/>
      <c r="AH6" s="469"/>
      <c r="AI6" s="469"/>
      <c r="AJ6" s="469"/>
      <c r="AK6" s="181"/>
      <c r="AL6" s="181"/>
      <c r="AM6" s="181"/>
      <c r="AS6" s="159" t="s">
        <v>222</v>
      </c>
      <c r="AT6" s="127"/>
      <c r="AU6" s="114"/>
      <c r="AV6" s="114"/>
      <c r="AW6" s="114"/>
      <c r="AX6" s="114"/>
      <c r="AY6" s="114"/>
      <c r="AZ6" s="114"/>
    </row>
    <row r="7" spans="1:57" ht="15.75" x14ac:dyDescent="0.2">
      <c r="I7" s="182"/>
      <c r="J7" s="181"/>
      <c r="K7" s="181"/>
      <c r="L7" s="181"/>
      <c r="M7" s="181"/>
      <c r="N7" s="181"/>
      <c r="O7" s="181"/>
      <c r="P7" s="181"/>
      <c r="Q7" s="181"/>
      <c r="S7" s="273"/>
      <c r="T7" s="273"/>
      <c r="U7" s="273"/>
      <c r="V7" s="273"/>
      <c r="W7" s="273"/>
      <c r="X7" s="273"/>
      <c r="Y7" s="273"/>
      <c r="Z7" s="273"/>
      <c r="AA7" s="273"/>
      <c r="AB7" s="273"/>
      <c r="AC7" s="273"/>
      <c r="AD7" s="273"/>
      <c r="AE7" s="273"/>
      <c r="AF7" s="273"/>
      <c r="AG7" s="181"/>
      <c r="AH7" s="181"/>
      <c r="AI7" s="181"/>
      <c r="AJ7" s="181"/>
      <c r="AK7" s="181"/>
      <c r="AL7" s="181"/>
      <c r="AM7" s="181"/>
    </row>
    <row r="8" spans="1:57" ht="12.75" customHeight="1" x14ac:dyDescent="0.2">
      <c r="A8" s="217" t="s">
        <v>221</v>
      </c>
      <c r="B8" s="114"/>
      <c r="C8" s="114"/>
      <c r="D8" s="114"/>
      <c r="E8" s="114"/>
      <c r="F8" s="114"/>
      <c r="I8" s="274"/>
      <c r="K8" s="181"/>
      <c r="L8" s="181"/>
      <c r="M8" s="181"/>
      <c r="N8" s="181"/>
      <c r="O8" s="181"/>
      <c r="P8" s="181"/>
      <c r="Q8" s="181"/>
      <c r="R8" s="477" t="s">
        <v>224</v>
      </c>
      <c r="S8" s="477"/>
      <c r="T8" s="477"/>
      <c r="U8" s="477"/>
      <c r="V8" s="477"/>
      <c r="W8" s="477"/>
      <c r="X8" s="477"/>
      <c r="Y8" s="477"/>
      <c r="Z8" s="477"/>
      <c r="AA8" s="477"/>
      <c r="AB8" s="477"/>
      <c r="AC8" s="477"/>
      <c r="AD8" s="477"/>
      <c r="AE8" s="477"/>
      <c r="AF8" s="477"/>
      <c r="AG8" s="477"/>
      <c r="AH8" s="181"/>
      <c r="AI8" s="181"/>
      <c r="AJ8" s="181"/>
      <c r="AK8" s="181"/>
      <c r="AL8" s="181"/>
      <c r="AM8" s="181"/>
    </row>
    <row r="9" spans="1:57" x14ac:dyDescent="0.2">
      <c r="I9" s="274"/>
      <c r="K9" s="181"/>
      <c r="L9" s="181"/>
      <c r="M9" s="181"/>
      <c r="N9" s="181"/>
      <c r="O9" s="181"/>
      <c r="P9" s="181"/>
      <c r="Q9" s="181"/>
      <c r="R9" s="181"/>
      <c r="S9" s="478" t="s">
        <v>16</v>
      </c>
      <c r="T9" s="478"/>
      <c r="U9" s="478"/>
      <c r="V9" s="478"/>
      <c r="W9" s="478"/>
      <c r="X9" s="478"/>
      <c r="Y9" s="478"/>
      <c r="Z9" s="478"/>
      <c r="AA9" s="478"/>
      <c r="AB9" s="478"/>
      <c r="AC9" s="478"/>
      <c r="AD9" s="478"/>
      <c r="AE9" s="478"/>
      <c r="AF9" s="478"/>
      <c r="AG9" s="181"/>
      <c r="AH9" s="181"/>
      <c r="AI9" s="181"/>
      <c r="AJ9" s="181"/>
      <c r="AK9" s="181"/>
      <c r="AL9" s="181"/>
      <c r="AM9" s="181"/>
    </row>
    <row r="10" spans="1:57" x14ac:dyDescent="0.2">
      <c r="I10" s="274"/>
      <c r="K10" s="181"/>
      <c r="L10" s="181"/>
      <c r="M10" s="181"/>
      <c r="N10" s="181"/>
      <c r="O10" s="181"/>
      <c r="P10" s="181"/>
      <c r="Q10" s="181"/>
      <c r="R10" s="181"/>
      <c r="S10" s="272"/>
      <c r="T10" s="272"/>
      <c r="U10" s="272"/>
      <c r="V10" s="272"/>
      <c r="W10" s="272"/>
      <c r="X10" s="272"/>
      <c r="Y10" s="272"/>
      <c r="Z10" s="272"/>
      <c r="AA10" s="272"/>
      <c r="AB10" s="272"/>
      <c r="AC10" s="272"/>
      <c r="AD10" s="272"/>
      <c r="AE10" s="272"/>
      <c r="AF10" s="272"/>
      <c r="AG10" s="181"/>
      <c r="AH10" s="181"/>
      <c r="AI10" s="181"/>
      <c r="AJ10" s="181"/>
      <c r="AK10" s="181"/>
      <c r="AL10" s="181"/>
      <c r="AM10" s="181"/>
    </row>
    <row r="11" spans="1:57" ht="15" x14ac:dyDescent="0.25">
      <c r="K11" s="457" t="s">
        <v>9</v>
      </c>
      <c r="L11" s="457"/>
      <c r="M11" s="457"/>
      <c r="N11" s="457"/>
      <c r="O11" s="457"/>
      <c r="P11" s="457"/>
      <c r="Q11" s="468" t="s">
        <v>10</v>
      </c>
      <c r="R11" s="468"/>
      <c r="S11" s="468"/>
      <c r="T11" s="468"/>
      <c r="U11" s="468"/>
      <c r="V11" s="468"/>
      <c r="W11" s="468"/>
      <c r="X11" s="469"/>
      <c r="Y11" s="469"/>
      <c r="Z11" s="469"/>
      <c r="AA11" s="469"/>
      <c r="AB11" s="469"/>
      <c r="AC11" s="469"/>
      <c r="AD11" s="469"/>
      <c r="AE11" s="469"/>
      <c r="AF11" s="469"/>
      <c r="AG11" s="469"/>
    </row>
    <row r="12" spans="1:57" x14ac:dyDescent="0.2">
      <c r="K12" s="217" t="s">
        <v>11</v>
      </c>
      <c r="V12" s="2"/>
    </row>
    <row r="13" spans="1:57" x14ac:dyDescent="0.2">
      <c r="K13" s="468" t="s">
        <v>12</v>
      </c>
      <c r="L13" s="468"/>
      <c r="M13" s="468"/>
      <c r="N13" s="468"/>
      <c r="O13" s="468"/>
      <c r="P13" s="468"/>
      <c r="Q13" s="468" t="s">
        <v>13</v>
      </c>
      <c r="R13" s="468"/>
      <c r="S13" s="468"/>
      <c r="T13" s="468"/>
      <c r="U13" s="468"/>
      <c r="V13" s="468"/>
      <c r="W13" s="468"/>
      <c r="X13" s="468"/>
      <c r="Y13" s="468"/>
      <c r="Z13" s="468"/>
      <c r="AA13" s="468"/>
      <c r="AB13" s="468"/>
      <c r="AC13" s="468"/>
      <c r="AD13" s="468"/>
      <c r="AE13" s="468"/>
      <c r="AF13" s="468"/>
      <c r="AG13" s="468"/>
      <c r="AH13" s="468"/>
      <c r="AI13" s="468"/>
      <c r="AJ13" s="468"/>
      <c r="AK13" s="468"/>
      <c r="AL13" s="468"/>
    </row>
    <row r="14" spans="1:57" x14ac:dyDescent="0.2">
      <c r="B14" s="181"/>
      <c r="C14" s="181"/>
      <c r="D14" s="181"/>
      <c r="E14" s="181"/>
      <c r="F14" s="181"/>
      <c r="G14" s="181"/>
      <c r="H14" s="181"/>
      <c r="K14" s="136" t="s">
        <v>14</v>
      </c>
    </row>
    <row r="15" spans="1:57" x14ac:dyDescent="0.2">
      <c r="K15" s="457" t="s">
        <v>15</v>
      </c>
      <c r="L15" s="457"/>
      <c r="M15" s="457"/>
      <c r="N15" s="457"/>
      <c r="O15" s="457"/>
      <c r="P15" s="457"/>
      <c r="Q15" s="470" t="s">
        <v>16</v>
      </c>
      <c r="R15" s="470"/>
      <c r="S15" s="470"/>
      <c r="T15" s="470"/>
      <c r="U15" s="470"/>
      <c r="V15" s="470"/>
      <c r="W15" s="470"/>
      <c r="X15" s="470"/>
      <c r="Y15" s="470"/>
      <c r="Z15" s="470"/>
      <c r="AA15" s="470"/>
      <c r="AB15" s="470"/>
      <c r="AC15" s="470"/>
      <c r="AD15" s="470"/>
      <c r="AE15" s="470"/>
      <c r="AF15" s="470"/>
      <c r="AG15" s="470"/>
      <c r="AH15" s="470"/>
      <c r="AI15" s="470"/>
      <c r="AJ15" s="470"/>
      <c r="AK15" s="470"/>
      <c r="AL15" s="470"/>
      <c r="AM15" s="470"/>
      <c r="AN15" s="470"/>
      <c r="AO15" s="470"/>
      <c r="AP15" s="470"/>
      <c r="AQ15" s="470"/>
      <c r="AR15" s="470"/>
      <c r="AS15" s="470"/>
      <c r="AT15" s="470"/>
      <c r="AU15" s="470"/>
      <c r="AV15" s="470"/>
      <c r="AW15" s="470"/>
      <c r="AX15" s="470"/>
      <c r="AY15" s="470"/>
      <c r="AZ15" s="470"/>
      <c r="BA15" s="470"/>
    </row>
    <row r="16" spans="1:57" x14ac:dyDescent="0.2">
      <c r="K16" s="136"/>
    </row>
    <row r="17" spans="1:53" x14ac:dyDescent="0.2">
      <c r="K17" s="457" t="s">
        <v>17</v>
      </c>
      <c r="L17" s="457"/>
      <c r="M17" s="457"/>
      <c r="N17" s="457"/>
      <c r="O17" s="457"/>
      <c r="P17" s="457"/>
      <c r="Q17" s="458" t="s">
        <v>18</v>
      </c>
      <c r="R17" s="458"/>
      <c r="S17" s="458"/>
      <c r="T17" s="458"/>
      <c r="U17" s="458"/>
      <c r="V17" s="458"/>
      <c r="W17" s="458"/>
      <c r="X17" s="458"/>
      <c r="Y17" s="458"/>
      <c r="Z17" s="458"/>
      <c r="AA17" s="458"/>
      <c r="AB17" s="458"/>
      <c r="AC17" s="458"/>
      <c r="AD17" s="458"/>
      <c r="AE17" s="458"/>
      <c r="AF17" s="458"/>
      <c r="AG17" s="458"/>
      <c r="AH17" s="458"/>
      <c r="AI17" s="458"/>
      <c r="AJ17" s="458"/>
      <c r="AK17" s="458"/>
      <c r="AL17" s="458"/>
      <c r="AM17" s="458"/>
      <c r="AN17" s="458"/>
      <c r="AO17" s="458"/>
      <c r="AP17" s="458"/>
      <c r="AQ17" s="458"/>
      <c r="AR17" s="458"/>
      <c r="AS17" s="458"/>
      <c r="AT17" s="458"/>
      <c r="AU17" s="458"/>
      <c r="AV17" s="458"/>
      <c r="AW17" s="458"/>
      <c r="AX17" s="458"/>
      <c r="AY17" s="458"/>
      <c r="AZ17" s="458"/>
      <c r="BA17" s="458"/>
    </row>
    <row r="18" spans="1:53" ht="18.75" x14ac:dyDescent="0.3">
      <c r="A18" s="218"/>
      <c r="J18" s="219" t="s">
        <v>19</v>
      </c>
      <c r="K18" s="219"/>
      <c r="L18" s="219"/>
      <c r="M18" s="219"/>
      <c r="N18" s="219"/>
      <c r="O18" s="219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</row>
    <row r="19" spans="1:53" s="220" customFormat="1" ht="15.75" x14ac:dyDescent="0.25">
      <c r="J19" s="221"/>
      <c r="K19" s="2" t="s">
        <v>20</v>
      </c>
      <c r="L19" s="2"/>
      <c r="M19" s="2"/>
      <c r="N19" s="2"/>
      <c r="O19" s="2"/>
      <c r="P19" s="2"/>
      <c r="Q19" s="222"/>
      <c r="R19" s="222"/>
      <c r="S19" s="222"/>
      <c r="T19" s="222"/>
      <c r="U19" s="222"/>
      <c r="V19" s="222"/>
      <c r="W19" s="222"/>
      <c r="X19" s="222"/>
      <c r="Y19" s="222"/>
      <c r="Z19" s="222"/>
      <c r="AB19" s="114" t="s">
        <v>21</v>
      </c>
      <c r="AC19" s="114"/>
      <c r="AD19" s="114"/>
      <c r="AE19" s="114"/>
      <c r="AF19" s="114"/>
      <c r="AG19" s="114"/>
      <c r="AH19" s="223"/>
      <c r="AI19" s="127"/>
      <c r="AJ19" s="127"/>
      <c r="AK19" s="127"/>
      <c r="AL19" s="127"/>
      <c r="AM19" s="136"/>
      <c r="AN19" s="136"/>
      <c r="AO19" s="136"/>
    </row>
    <row r="20" spans="1:53" x14ac:dyDescent="0.2">
      <c r="K20" s="224"/>
      <c r="L20" s="224"/>
      <c r="M20" s="224"/>
      <c r="N20" s="224"/>
      <c r="O20" s="224"/>
      <c r="P20" s="224"/>
      <c r="Q20" s="224"/>
      <c r="R20" s="224"/>
      <c r="S20" s="224"/>
      <c r="T20" s="224"/>
      <c r="U20" s="224"/>
      <c r="V20" s="224"/>
      <c r="W20" s="224"/>
      <c r="X20" s="224"/>
      <c r="Y20" s="224"/>
      <c r="Z20" s="224"/>
      <c r="AH20" s="224"/>
      <c r="AI20" s="224"/>
      <c r="AJ20" s="224"/>
      <c r="AK20" s="224"/>
      <c r="AL20" s="224"/>
      <c r="AM20" s="224"/>
      <c r="AN20" s="224"/>
    </row>
    <row r="22" spans="1:53" ht="14.25" x14ac:dyDescent="0.2">
      <c r="A22" s="459" t="s">
        <v>22</v>
      </c>
      <c r="B22" s="459"/>
      <c r="C22" s="459"/>
      <c r="D22" s="459"/>
      <c r="E22" s="459"/>
      <c r="F22" s="459"/>
      <c r="G22" s="459"/>
      <c r="H22" s="459"/>
      <c r="I22" s="459"/>
      <c r="J22" s="459"/>
      <c r="K22" s="459"/>
      <c r="L22" s="459"/>
      <c r="M22" s="459"/>
      <c r="N22" s="459"/>
      <c r="O22" s="459"/>
      <c r="P22" s="459"/>
      <c r="Q22" s="459"/>
      <c r="R22" s="459"/>
      <c r="S22" s="459"/>
      <c r="T22" s="459"/>
      <c r="U22" s="459"/>
      <c r="V22" s="459"/>
      <c r="W22" s="459"/>
      <c r="X22" s="459"/>
      <c r="Y22" s="459"/>
      <c r="Z22" s="459"/>
      <c r="AA22" s="459"/>
      <c r="AB22" s="459"/>
      <c r="AC22" s="459"/>
      <c r="AD22" s="459"/>
      <c r="AE22" s="459"/>
      <c r="AF22" s="459"/>
      <c r="AG22" s="459"/>
      <c r="AH22" s="459"/>
      <c r="AI22" s="459"/>
      <c r="AJ22" s="459"/>
      <c r="AK22" s="459"/>
      <c r="AL22" s="459"/>
      <c r="AM22" s="459"/>
      <c r="AN22" s="459"/>
      <c r="AO22" s="459"/>
      <c r="AP22" s="459"/>
      <c r="AQ22" s="459"/>
      <c r="AR22" s="459"/>
      <c r="AS22" s="459"/>
      <c r="AT22" s="459"/>
      <c r="AU22" s="459"/>
      <c r="AV22" s="459"/>
      <c r="AW22" s="459"/>
      <c r="AX22" s="459"/>
      <c r="AY22" s="459"/>
      <c r="AZ22" s="459"/>
      <c r="BA22" s="459"/>
    </row>
    <row r="23" spans="1:53" ht="13.5" thickBot="1" x14ac:dyDescent="0.25"/>
    <row r="24" spans="1:53" s="4" customFormat="1" ht="13.15" customHeight="1" thickBot="1" x14ac:dyDescent="0.25">
      <c r="A24" s="464" t="s">
        <v>23</v>
      </c>
      <c r="B24" s="451" t="s">
        <v>24</v>
      </c>
      <c r="C24" s="452"/>
      <c r="D24" s="452"/>
      <c r="E24" s="453"/>
      <c r="F24" s="451" t="s">
        <v>25</v>
      </c>
      <c r="G24" s="454"/>
      <c r="H24" s="454"/>
      <c r="I24" s="454"/>
      <c r="J24" s="455"/>
      <c r="K24" s="451" t="s">
        <v>26</v>
      </c>
      <c r="L24" s="454"/>
      <c r="M24" s="454"/>
      <c r="N24" s="455"/>
      <c r="O24" s="451" t="s">
        <v>27</v>
      </c>
      <c r="P24" s="452"/>
      <c r="Q24" s="452"/>
      <c r="R24" s="453"/>
      <c r="S24" s="451" t="s">
        <v>28</v>
      </c>
      <c r="T24" s="454"/>
      <c r="U24" s="454"/>
      <c r="V24" s="454"/>
      <c r="W24" s="455"/>
      <c r="X24" s="451" t="s">
        <v>29</v>
      </c>
      <c r="Y24" s="454"/>
      <c r="Z24" s="454"/>
      <c r="AA24" s="455"/>
      <c r="AB24" s="451" t="s">
        <v>30</v>
      </c>
      <c r="AC24" s="454"/>
      <c r="AD24" s="454"/>
      <c r="AE24" s="455"/>
      <c r="AF24" s="451" t="s">
        <v>31</v>
      </c>
      <c r="AG24" s="454"/>
      <c r="AH24" s="454"/>
      <c r="AI24" s="454"/>
      <c r="AJ24" s="455"/>
      <c r="AK24" s="451" t="s">
        <v>32</v>
      </c>
      <c r="AL24" s="454"/>
      <c r="AM24" s="454"/>
      <c r="AN24" s="455"/>
      <c r="AO24" s="451" t="s">
        <v>33</v>
      </c>
      <c r="AP24" s="454"/>
      <c r="AQ24" s="454"/>
      <c r="AR24" s="455"/>
      <c r="AS24" s="451" t="s">
        <v>34</v>
      </c>
      <c r="AT24" s="454"/>
      <c r="AU24" s="454"/>
      <c r="AV24" s="454"/>
      <c r="AW24" s="454"/>
      <c r="AX24" s="451" t="s">
        <v>35</v>
      </c>
      <c r="AY24" s="454"/>
      <c r="AZ24" s="454"/>
      <c r="BA24" s="455"/>
    </row>
    <row r="25" spans="1:53" s="5" customFormat="1" ht="17.25" customHeight="1" thickBot="1" x14ac:dyDescent="0.25">
      <c r="A25" s="465"/>
      <c r="B25" s="383">
        <v>1</v>
      </c>
      <c r="C25" s="384">
        <v>2</v>
      </c>
      <c r="D25" s="384">
        <v>3</v>
      </c>
      <c r="E25" s="385">
        <v>4</v>
      </c>
      <c r="F25" s="383">
        <v>5</v>
      </c>
      <c r="G25" s="384">
        <v>6</v>
      </c>
      <c r="H25" s="384">
        <v>7</v>
      </c>
      <c r="I25" s="384">
        <v>8</v>
      </c>
      <c r="J25" s="385">
        <v>9</v>
      </c>
      <c r="K25" s="383">
        <v>10</v>
      </c>
      <c r="L25" s="384">
        <v>11</v>
      </c>
      <c r="M25" s="384">
        <v>12</v>
      </c>
      <c r="N25" s="385">
        <v>13</v>
      </c>
      <c r="O25" s="383">
        <v>14</v>
      </c>
      <c r="P25" s="384">
        <v>15</v>
      </c>
      <c r="Q25" s="384">
        <v>16</v>
      </c>
      <c r="R25" s="385">
        <v>17</v>
      </c>
      <c r="S25" s="383">
        <v>18</v>
      </c>
      <c r="T25" s="384">
        <v>19</v>
      </c>
      <c r="U25" s="384">
        <v>20</v>
      </c>
      <c r="V25" s="384">
        <v>21</v>
      </c>
      <c r="W25" s="385">
        <v>22</v>
      </c>
      <c r="X25" s="383">
        <v>23</v>
      </c>
      <c r="Y25" s="384">
        <v>24</v>
      </c>
      <c r="Z25" s="384">
        <v>25</v>
      </c>
      <c r="AA25" s="385">
        <v>26</v>
      </c>
      <c r="AB25" s="383">
        <v>27</v>
      </c>
      <c r="AC25" s="384">
        <v>28</v>
      </c>
      <c r="AD25" s="384">
        <v>29</v>
      </c>
      <c r="AE25" s="385">
        <v>30</v>
      </c>
      <c r="AF25" s="383">
        <v>31</v>
      </c>
      <c r="AG25" s="384">
        <v>32</v>
      </c>
      <c r="AH25" s="384">
        <v>33</v>
      </c>
      <c r="AI25" s="384">
        <v>34</v>
      </c>
      <c r="AJ25" s="386">
        <v>35</v>
      </c>
      <c r="AK25" s="383">
        <v>36</v>
      </c>
      <c r="AL25" s="384">
        <v>37</v>
      </c>
      <c r="AM25" s="384">
        <v>38</v>
      </c>
      <c r="AN25" s="385">
        <v>39</v>
      </c>
      <c r="AO25" s="383">
        <v>40</v>
      </c>
      <c r="AP25" s="384">
        <v>41</v>
      </c>
      <c r="AQ25" s="384">
        <v>42</v>
      </c>
      <c r="AR25" s="385">
        <v>43</v>
      </c>
      <c r="AS25" s="387">
        <v>44</v>
      </c>
      <c r="AT25" s="387">
        <v>45</v>
      </c>
      <c r="AU25" s="384">
        <v>46</v>
      </c>
      <c r="AV25" s="384">
        <v>47</v>
      </c>
      <c r="AW25" s="388">
        <v>48</v>
      </c>
      <c r="AX25" s="383">
        <v>49</v>
      </c>
      <c r="AY25" s="387">
        <v>50</v>
      </c>
      <c r="AZ25" s="389">
        <v>51</v>
      </c>
      <c r="BA25" s="390">
        <v>52</v>
      </c>
    </row>
    <row r="26" spans="1:53" s="5" customFormat="1" ht="13.15" customHeight="1" x14ac:dyDescent="0.2">
      <c r="A26" s="466"/>
      <c r="B26" s="391">
        <v>4</v>
      </c>
      <c r="C26" s="392">
        <v>11</v>
      </c>
      <c r="D26" s="392">
        <v>18</v>
      </c>
      <c r="E26" s="393">
        <v>25</v>
      </c>
      <c r="F26" s="391">
        <v>2</v>
      </c>
      <c r="G26" s="392">
        <v>9</v>
      </c>
      <c r="H26" s="392">
        <v>16</v>
      </c>
      <c r="I26" s="392">
        <v>23</v>
      </c>
      <c r="J26" s="393">
        <v>30</v>
      </c>
      <c r="K26" s="391">
        <v>6</v>
      </c>
      <c r="L26" s="392">
        <v>13</v>
      </c>
      <c r="M26" s="392">
        <v>20</v>
      </c>
      <c r="N26" s="393">
        <v>27</v>
      </c>
      <c r="O26" s="391">
        <v>4</v>
      </c>
      <c r="P26" s="392">
        <v>11</v>
      </c>
      <c r="Q26" s="392">
        <v>18</v>
      </c>
      <c r="R26" s="393">
        <v>25</v>
      </c>
      <c r="S26" s="391">
        <v>1</v>
      </c>
      <c r="T26" s="392">
        <v>8</v>
      </c>
      <c r="U26" s="392">
        <v>15</v>
      </c>
      <c r="V26" s="392">
        <v>22</v>
      </c>
      <c r="W26" s="393">
        <v>29</v>
      </c>
      <c r="X26" s="391">
        <v>5</v>
      </c>
      <c r="Y26" s="392">
        <v>12</v>
      </c>
      <c r="Z26" s="392">
        <v>19</v>
      </c>
      <c r="AA26" s="393">
        <v>26</v>
      </c>
      <c r="AB26" s="391">
        <v>4</v>
      </c>
      <c r="AC26" s="392">
        <v>11</v>
      </c>
      <c r="AD26" s="392">
        <v>18</v>
      </c>
      <c r="AE26" s="393">
        <v>25</v>
      </c>
      <c r="AF26" s="391">
        <v>1</v>
      </c>
      <c r="AG26" s="392">
        <v>8</v>
      </c>
      <c r="AH26" s="392">
        <v>15</v>
      </c>
      <c r="AI26" s="392">
        <v>22</v>
      </c>
      <c r="AJ26" s="394">
        <v>29</v>
      </c>
      <c r="AK26" s="391">
        <v>6</v>
      </c>
      <c r="AL26" s="392">
        <v>13</v>
      </c>
      <c r="AM26" s="392">
        <v>20</v>
      </c>
      <c r="AN26" s="393">
        <v>27</v>
      </c>
      <c r="AO26" s="391">
        <v>3</v>
      </c>
      <c r="AP26" s="392">
        <v>10</v>
      </c>
      <c r="AQ26" s="392">
        <v>17</v>
      </c>
      <c r="AR26" s="393">
        <v>24</v>
      </c>
      <c r="AS26" s="395">
        <v>1</v>
      </c>
      <c r="AT26" s="395">
        <v>8</v>
      </c>
      <c r="AU26" s="392">
        <v>15</v>
      </c>
      <c r="AV26" s="392">
        <v>22</v>
      </c>
      <c r="AW26" s="396">
        <v>29</v>
      </c>
      <c r="AX26" s="391">
        <v>5</v>
      </c>
      <c r="AY26" s="395">
        <v>12</v>
      </c>
      <c r="AZ26" s="392">
        <v>19</v>
      </c>
      <c r="BA26" s="393">
        <v>26</v>
      </c>
    </row>
    <row r="27" spans="1:53" s="5" customFormat="1" ht="13.9" customHeight="1" thickBot="1" x14ac:dyDescent="0.25">
      <c r="A27" s="467"/>
      <c r="B27" s="397">
        <v>10</v>
      </c>
      <c r="C27" s="398">
        <v>17</v>
      </c>
      <c r="D27" s="398">
        <v>24</v>
      </c>
      <c r="E27" s="399">
        <v>1</v>
      </c>
      <c r="F27" s="397">
        <v>8</v>
      </c>
      <c r="G27" s="398">
        <v>15</v>
      </c>
      <c r="H27" s="398">
        <v>22</v>
      </c>
      <c r="I27" s="398">
        <v>29</v>
      </c>
      <c r="J27" s="399">
        <v>5</v>
      </c>
      <c r="K27" s="397">
        <v>12</v>
      </c>
      <c r="L27" s="398">
        <v>19</v>
      </c>
      <c r="M27" s="398">
        <v>26</v>
      </c>
      <c r="N27" s="399">
        <v>3</v>
      </c>
      <c r="O27" s="397">
        <v>10</v>
      </c>
      <c r="P27" s="398">
        <v>17</v>
      </c>
      <c r="Q27" s="398">
        <v>24</v>
      </c>
      <c r="R27" s="399">
        <v>31</v>
      </c>
      <c r="S27" s="397">
        <v>7</v>
      </c>
      <c r="T27" s="398">
        <v>14</v>
      </c>
      <c r="U27" s="398">
        <v>21</v>
      </c>
      <c r="V27" s="398">
        <v>28</v>
      </c>
      <c r="W27" s="399">
        <v>4</v>
      </c>
      <c r="X27" s="397">
        <v>11</v>
      </c>
      <c r="Y27" s="398">
        <v>18</v>
      </c>
      <c r="Z27" s="398">
        <v>25</v>
      </c>
      <c r="AA27" s="399">
        <v>3</v>
      </c>
      <c r="AB27" s="397">
        <v>10</v>
      </c>
      <c r="AC27" s="398">
        <v>17</v>
      </c>
      <c r="AD27" s="398">
        <v>24</v>
      </c>
      <c r="AE27" s="399">
        <v>31</v>
      </c>
      <c r="AF27" s="397">
        <v>7</v>
      </c>
      <c r="AG27" s="398">
        <v>14</v>
      </c>
      <c r="AH27" s="398">
        <v>21</v>
      </c>
      <c r="AI27" s="398">
        <v>28</v>
      </c>
      <c r="AJ27" s="400">
        <v>5</v>
      </c>
      <c r="AK27" s="397">
        <v>12</v>
      </c>
      <c r="AL27" s="398">
        <v>19</v>
      </c>
      <c r="AM27" s="398">
        <v>26</v>
      </c>
      <c r="AN27" s="399">
        <v>2</v>
      </c>
      <c r="AO27" s="397">
        <v>9</v>
      </c>
      <c r="AP27" s="398">
        <v>16</v>
      </c>
      <c r="AQ27" s="398">
        <v>23</v>
      </c>
      <c r="AR27" s="399">
        <v>30</v>
      </c>
      <c r="AS27" s="401">
        <v>7</v>
      </c>
      <c r="AT27" s="401">
        <v>14</v>
      </c>
      <c r="AU27" s="398">
        <v>21</v>
      </c>
      <c r="AV27" s="398">
        <v>28</v>
      </c>
      <c r="AW27" s="402">
        <v>4</v>
      </c>
      <c r="AX27" s="397">
        <v>11</v>
      </c>
      <c r="AY27" s="401">
        <v>18</v>
      </c>
      <c r="AZ27" s="398">
        <v>25</v>
      </c>
      <c r="BA27" s="399">
        <v>31</v>
      </c>
    </row>
    <row r="28" spans="1:53" ht="13.15" customHeight="1" x14ac:dyDescent="0.2">
      <c r="A28" s="334" t="s">
        <v>36</v>
      </c>
      <c r="B28" s="271" t="s">
        <v>37</v>
      </c>
      <c r="C28" s="336" t="s">
        <v>37</v>
      </c>
      <c r="D28" s="336" t="s">
        <v>37</v>
      </c>
      <c r="E28" s="338" t="s">
        <v>37</v>
      </c>
      <c r="F28" s="271" t="s">
        <v>37</v>
      </c>
      <c r="G28" s="336" t="s">
        <v>37</v>
      </c>
      <c r="H28" s="336" t="s">
        <v>37</v>
      </c>
      <c r="I28" s="336" t="s">
        <v>37</v>
      </c>
      <c r="J28" s="337" t="s">
        <v>37</v>
      </c>
      <c r="K28" s="270" t="s">
        <v>37</v>
      </c>
      <c r="L28" s="336" t="s">
        <v>37</v>
      </c>
      <c r="M28" s="336" t="s">
        <v>37</v>
      </c>
      <c r="N28" s="338" t="s">
        <v>37</v>
      </c>
      <c r="O28" s="271" t="s">
        <v>37</v>
      </c>
      <c r="P28" s="336" t="s">
        <v>37</v>
      </c>
      <c r="Q28" s="336" t="s">
        <v>38</v>
      </c>
      <c r="R28" s="337" t="s">
        <v>38</v>
      </c>
      <c r="S28" s="336" t="s">
        <v>39</v>
      </c>
      <c r="T28" s="336" t="s">
        <v>39</v>
      </c>
      <c r="U28" s="336" t="s">
        <v>39</v>
      </c>
      <c r="V28" s="336" t="s">
        <v>40</v>
      </c>
      <c r="W28" s="338" t="s">
        <v>40</v>
      </c>
      <c r="X28" s="271" t="s">
        <v>40</v>
      </c>
      <c r="Y28" s="336" t="s">
        <v>40</v>
      </c>
      <c r="Z28" s="336" t="s">
        <v>37</v>
      </c>
      <c r="AA28" s="337" t="s">
        <v>37</v>
      </c>
      <c r="AB28" s="270" t="s">
        <v>37</v>
      </c>
      <c r="AC28" s="336" t="s">
        <v>37</v>
      </c>
      <c r="AD28" s="336" t="s">
        <v>37</v>
      </c>
      <c r="AE28" s="338" t="s">
        <v>37</v>
      </c>
      <c r="AF28" s="271" t="s">
        <v>37</v>
      </c>
      <c r="AG28" s="336" t="s">
        <v>37</v>
      </c>
      <c r="AH28" s="336" t="s">
        <v>37</v>
      </c>
      <c r="AI28" s="336" t="s">
        <v>37</v>
      </c>
      <c r="AJ28" s="337" t="s">
        <v>37</v>
      </c>
      <c r="AK28" s="270" t="s">
        <v>37</v>
      </c>
      <c r="AL28" s="336" t="s">
        <v>37</v>
      </c>
      <c r="AM28" s="336" t="s">
        <v>37</v>
      </c>
      <c r="AN28" s="338" t="s">
        <v>37</v>
      </c>
      <c r="AO28" s="271" t="s">
        <v>38</v>
      </c>
      <c r="AP28" s="336" t="s">
        <v>38</v>
      </c>
      <c r="AQ28" s="336" t="s">
        <v>38</v>
      </c>
      <c r="AR28" s="337" t="s">
        <v>39</v>
      </c>
      <c r="AS28" s="270" t="s">
        <v>39</v>
      </c>
      <c r="AT28" s="336" t="s">
        <v>39</v>
      </c>
      <c r="AU28" s="336" t="s">
        <v>39</v>
      </c>
      <c r="AV28" s="336" t="s">
        <v>39</v>
      </c>
      <c r="AW28" s="338" t="s">
        <v>39</v>
      </c>
      <c r="AX28" s="271" t="s">
        <v>39</v>
      </c>
      <c r="AY28" s="336" t="s">
        <v>39</v>
      </c>
      <c r="AZ28" s="336" t="s">
        <v>39</v>
      </c>
      <c r="BA28" s="337" t="s">
        <v>39</v>
      </c>
    </row>
    <row r="29" spans="1:53" ht="13.9" customHeight="1" thickBot="1" x14ac:dyDescent="0.25">
      <c r="A29" s="335" t="s">
        <v>41</v>
      </c>
      <c r="B29" s="183" t="s">
        <v>37</v>
      </c>
      <c r="C29" s="184" t="s">
        <v>37</v>
      </c>
      <c r="D29" s="184" t="s">
        <v>37</v>
      </c>
      <c r="E29" s="333" t="s">
        <v>37</v>
      </c>
      <c r="F29" s="183" t="s">
        <v>37</v>
      </c>
      <c r="G29" s="184" t="s">
        <v>37</v>
      </c>
      <c r="H29" s="184" t="s">
        <v>37</v>
      </c>
      <c r="I29" s="184" t="s">
        <v>37</v>
      </c>
      <c r="J29" s="185" t="s">
        <v>37</v>
      </c>
      <c r="K29" s="269" t="s">
        <v>37</v>
      </c>
      <c r="L29" s="184" t="s">
        <v>37</v>
      </c>
      <c r="M29" s="184" t="s">
        <v>37</v>
      </c>
      <c r="N29" s="333" t="s">
        <v>37</v>
      </c>
      <c r="O29" s="183" t="s">
        <v>37</v>
      </c>
      <c r="P29" s="184" t="s">
        <v>37</v>
      </c>
      <c r="Q29" s="184" t="s">
        <v>38</v>
      </c>
      <c r="R29" s="185" t="s">
        <v>38</v>
      </c>
      <c r="S29" s="184" t="s">
        <v>39</v>
      </c>
      <c r="T29" s="184" t="s">
        <v>39</v>
      </c>
      <c r="U29" s="184" t="s">
        <v>39</v>
      </c>
      <c r="V29" s="184" t="s">
        <v>40</v>
      </c>
      <c r="W29" s="333" t="s">
        <v>40</v>
      </c>
      <c r="X29" s="183" t="s">
        <v>40</v>
      </c>
      <c r="Y29" s="184" t="s">
        <v>40</v>
      </c>
      <c r="Z29" s="184" t="s">
        <v>37</v>
      </c>
      <c r="AA29" s="185" t="s">
        <v>37</v>
      </c>
      <c r="AB29" s="269" t="s">
        <v>37</v>
      </c>
      <c r="AC29" s="184" t="s">
        <v>37</v>
      </c>
      <c r="AD29" s="184" t="s">
        <v>37</v>
      </c>
      <c r="AE29" s="333" t="s">
        <v>37</v>
      </c>
      <c r="AF29" s="183" t="s">
        <v>37</v>
      </c>
      <c r="AG29" s="184" t="s">
        <v>37</v>
      </c>
      <c r="AH29" s="184" t="s">
        <v>37</v>
      </c>
      <c r="AI29" s="184" t="s">
        <v>37</v>
      </c>
      <c r="AJ29" s="185" t="s">
        <v>37</v>
      </c>
      <c r="AK29" s="269" t="s">
        <v>37</v>
      </c>
      <c r="AL29" s="184" t="s">
        <v>37</v>
      </c>
      <c r="AM29" s="184" t="s">
        <v>37</v>
      </c>
      <c r="AN29" s="333" t="s">
        <v>38</v>
      </c>
      <c r="AO29" s="183" t="s">
        <v>38</v>
      </c>
      <c r="AP29" s="184" t="s">
        <v>38</v>
      </c>
      <c r="AQ29" s="184" t="s">
        <v>42</v>
      </c>
      <c r="AR29" s="339"/>
      <c r="AS29" s="269"/>
      <c r="AT29" s="184"/>
      <c r="AU29" s="184"/>
      <c r="AV29" s="184"/>
      <c r="AW29" s="333"/>
      <c r="AX29" s="183"/>
      <c r="AY29" s="184"/>
      <c r="AZ29" s="184"/>
      <c r="BA29" s="185"/>
    </row>
    <row r="30" spans="1:53" x14ac:dyDescent="0.2">
      <c r="A30" s="460" t="s">
        <v>43</v>
      </c>
      <c r="B30" s="461"/>
      <c r="C30" s="461"/>
      <c r="D30" s="461"/>
      <c r="E30" s="461"/>
      <c r="F30" s="461"/>
      <c r="G30" s="461"/>
      <c r="H30" s="461"/>
      <c r="I30" s="461"/>
      <c r="J30" s="461"/>
      <c r="K30" s="461"/>
      <c r="L30" s="461"/>
      <c r="M30" s="461"/>
      <c r="N30" s="461"/>
      <c r="O30" s="461"/>
      <c r="P30" s="461"/>
      <c r="Q30" s="461"/>
      <c r="R30" s="461"/>
      <c r="S30" s="461"/>
      <c r="T30" s="461"/>
      <c r="U30" s="461"/>
      <c r="V30" s="461"/>
      <c r="W30" s="461"/>
      <c r="X30" s="461"/>
      <c r="Y30" s="461"/>
      <c r="Z30" s="461"/>
      <c r="AA30" s="461"/>
      <c r="AB30" s="461"/>
      <c r="AC30" s="461"/>
      <c r="AD30" s="461"/>
      <c r="AE30" s="461"/>
      <c r="AF30" s="461"/>
      <c r="AG30" s="461"/>
      <c r="AH30" s="461"/>
      <c r="AI30" s="461"/>
      <c r="AJ30" s="461"/>
      <c r="AK30" s="461"/>
      <c r="AL30" s="461"/>
      <c r="AM30" s="461"/>
      <c r="AN30" s="461"/>
      <c r="AO30" s="461"/>
      <c r="AP30" s="461"/>
      <c r="AQ30" s="461"/>
      <c r="AR30" s="461"/>
      <c r="AS30" s="461"/>
      <c r="AT30" s="461"/>
      <c r="AU30" s="461"/>
      <c r="AV30" s="461"/>
      <c r="AW30" s="461"/>
      <c r="AX30" s="461"/>
      <c r="AY30" s="461"/>
      <c r="AZ30" s="461"/>
      <c r="BA30" s="461"/>
    </row>
    <row r="31" spans="1:53" x14ac:dyDescent="0.2">
      <c r="A31" s="5"/>
    </row>
    <row r="32" spans="1:53" s="6" customFormat="1" ht="12" x14ac:dyDescent="0.2">
      <c r="A32" s="462" t="s">
        <v>44</v>
      </c>
      <c r="B32" s="462"/>
      <c r="C32" s="462"/>
      <c r="D32" s="462"/>
      <c r="E32" s="462"/>
      <c r="F32" s="462"/>
      <c r="G32" s="462"/>
      <c r="H32" s="462"/>
      <c r="I32" s="462"/>
      <c r="J32" s="462"/>
      <c r="K32" s="462"/>
      <c r="L32" s="462"/>
      <c r="M32" s="462"/>
      <c r="N32" s="462"/>
      <c r="O32" s="462"/>
      <c r="P32" s="462"/>
      <c r="T32" s="462" t="s">
        <v>45</v>
      </c>
      <c r="U32" s="462"/>
      <c r="V32" s="462"/>
      <c r="W32" s="462"/>
      <c r="X32" s="462"/>
      <c r="Y32" s="462"/>
      <c r="Z32" s="462"/>
      <c r="AA32" s="462"/>
      <c r="AB32" s="462"/>
      <c r="AC32" s="462"/>
      <c r="AD32" s="462"/>
      <c r="AI32" s="463" t="s">
        <v>46</v>
      </c>
      <c r="AJ32" s="463"/>
      <c r="AK32" s="463"/>
      <c r="AL32" s="463"/>
      <c r="AM32" s="463"/>
      <c r="AN32" s="463"/>
      <c r="AO32" s="463"/>
      <c r="AP32" s="463"/>
      <c r="AQ32" s="463"/>
      <c r="AR32" s="463"/>
      <c r="AS32" s="463"/>
      <c r="AT32" s="463"/>
      <c r="AU32" s="463"/>
      <c r="AV32" s="463"/>
      <c r="AW32" s="463"/>
      <c r="AX32" s="463"/>
      <c r="AY32" s="463"/>
      <c r="AZ32" s="463"/>
    </row>
    <row r="33" spans="1:53" s="5" customFormat="1" ht="12" thickBot="1" x14ac:dyDescent="0.25">
      <c r="AG33" s="7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</row>
    <row r="34" spans="1:53" s="5" customFormat="1" ht="77.25" customHeight="1" x14ac:dyDescent="0.2">
      <c r="A34" s="9" t="s">
        <v>23</v>
      </c>
      <c r="B34" s="437" t="s">
        <v>47</v>
      </c>
      <c r="C34" s="437"/>
      <c r="D34" s="437" t="s">
        <v>48</v>
      </c>
      <c r="E34" s="437"/>
      <c r="F34" s="436" t="s">
        <v>49</v>
      </c>
      <c r="G34" s="436"/>
      <c r="H34" s="437" t="s">
        <v>50</v>
      </c>
      <c r="I34" s="437"/>
      <c r="J34" s="437"/>
      <c r="K34" s="437" t="s">
        <v>51</v>
      </c>
      <c r="L34" s="437"/>
      <c r="M34" s="436" t="s">
        <v>52</v>
      </c>
      <c r="N34" s="436"/>
      <c r="O34" s="437" t="s">
        <v>53</v>
      </c>
      <c r="P34" s="438"/>
      <c r="Q34" s="10"/>
      <c r="R34" s="10"/>
      <c r="T34" s="439" t="s">
        <v>54</v>
      </c>
      <c r="U34" s="440"/>
      <c r="V34" s="440"/>
      <c r="W34" s="440"/>
      <c r="X34" s="440"/>
      <c r="Y34" s="440"/>
      <c r="Z34" s="441"/>
      <c r="AA34" s="442" t="s">
        <v>55</v>
      </c>
      <c r="AB34" s="443"/>
      <c r="AC34" s="442" t="s">
        <v>56</v>
      </c>
      <c r="AD34" s="444"/>
      <c r="AG34" s="8"/>
      <c r="AH34" s="445" t="s">
        <v>57</v>
      </c>
      <c r="AI34" s="446"/>
      <c r="AJ34" s="446"/>
      <c r="AK34" s="446"/>
      <c r="AL34" s="446"/>
      <c r="AM34" s="446"/>
      <c r="AN34" s="446"/>
      <c r="AO34" s="446"/>
      <c r="AP34" s="446"/>
      <c r="AQ34" s="447"/>
      <c r="AR34" s="456" t="s">
        <v>58</v>
      </c>
      <c r="AS34" s="440"/>
      <c r="AT34" s="440"/>
      <c r="AU34" s="440"/>
      <c r="AV34" s="440"/>
      <c r="AW34" s="440"/>
      <c r="AX34" s="440"/>
      <c r="AY34" s="441"/>
      <c r="AZ34" s="431" t="s">
        <v>55</v>
      </c>
      <c r="BA34" s="432"/>
    </row>
    <row r="35" spans="1:53" s="5" customFormat="1" ht="12.75" customHeight="1" x14ac:dyDescent="0.2">
      <c r="A35" s="11" t="s">
        <v>36</v>
      </c>
      <c r="B35" s="430">
        <v>30</v>
      </c>
      <c r="C35" s="430"/>
      <c r="D35" s="430">
        <v>5</v>
      </c>
      <c r="E35" s="430"/>
      <c r="F35" s="430">
        <v>4</v>
      </c>
      <c r="G35" s="430"/>
      <c r="H35" s="430"/>
      <c r="I35" s="430"/>
      <c r="J35" s="430"/>
      <c r="K35" s="430"/>
      <c r="L35" s="430"/>
      <c r="M35" s="430">
        <v>13</v>
      </c>
      <c r="N35" s="430"/>
      <c r="O35" s="409">
        <f>SUM(B35:N35)</f>
        <v>52</v>
      </c>
      <c r="P35" s="410"/>
      <c r="Q35" s="403"/>
      <c r="R35" s="403"/>
      <c r="T35" s="433" t="s">
        <v>59</v>
      </c>
      <c r="U35" s="434"/>
      <c r="V35" s="434"/>
      <c r="W35" s="434"/>
      <c r="X35" s="434"/>
      <c r="Y35" s="434"/>
      <c r="Z35" s="435"/>
      <c r="AA35" s="419">
        <v>2</v>
      </c>
      <c r="AB35" s="420"/>
      <c r="AC35" s="615">
        <v>4</v>
      </c>
      <c r="AD35" s="616"/>
      <c r="AG35" s="8"/>
      <c r="AH35" s="416" t="s">
        <v>60</v>
      </c>
      <c r="AI35" s="417"/>
      <c r="AJ35" s="417"/>
      <c r="AK35" s="417"/>
      <c r="AL35" s="417"/>
      <c r="AM35" s="417"/>
      <c r="AN35" s="417"/>
      <c r="AO35" s="417"/>
      <c r="AP35" s="417"/>
      <c r="AQ35" s="418"/>
      <c r="AR35" s="421" t="s">
        <v>201</v>
      </c>
      <c r="AS35" s="422"/>
      <c r="AT35" s="422"/>
      <c r="AU35" s="422"/>
      <c r="AV35" s="422"/>
      <c r="AW35" s="422"/>
      <c r="AX35" s="422"/>
      <c r="AY35" s="423"/>
      <c r="AZ35" s="421">
        <v>4</v>
      </c>
      <c r="BA35" s="448"/>
    </row>
    <row r="36" spans="1:53" s="5" customFormat="1" ht="13.5" thickBot="1" x14ac:dyDescent="0.25">
      <c r="A36" s="11" t="s">
        <v>41</v>
      </c>
      <c r="B36" s="430">
        <v>29</v>
      </c>
      <c r="C36" s="430"/>
      <c r="D36" s="430">
        <v>5</v>
      </c>
      <c r="E36" s="430"/>
      <c r="F36" s="430">
        <v>4</v>
      </c>
      <c r="G36" s="430"/>
      <c r="H36" s="430"/>
      <c r="I36" s="430"/>
      <c r="J36" s="430"/>
      <c r="K36" s="430">
        <v>1</v>
      </c>
      <c r="L36" s="430"/>
      <c r="M36" s="430">
        <v>3</v>
      </c>
      <c r="N36" s="430"/>
      <c r="O36" s="409">
        <f>SUM(B36:N36)</f>
        <v>42</v>
      </c>
      <c r="P36" s="410"/>
      <c r="Q36" s="403"/>
      <c r="R36" s="403"/>
      <c r="T36" s="411" t="s">
        <v>61</v>
      </c>
      <c r="U36" s="412"/>
      <c r="V36" s="412"/>
      <c r="W36" s="412"/>
      <c r="X36" s="412"/>
      <c r="Y36" s="412"/>
      <c r="Z36" s="413"/>
      <c r="AA36" s="414">
        <v>4</v>
      </c>
      <c r="AB36" s="415"/>
      <c r="AC36" s="617">
        <v>4</v>
      </c>
      <c r="AD36" s="618"/>
      <c r="AG36" s="8"/>
      <c r="AH36" s="416" t="s">
        <v>62</v>
      </c>
      <c r="AI36" s="417"/>
      <c r="AJ36" s="417"/>
      <c r="AK36" s="417"/>
      <c r="AL36" s="417"/>
      <c r="AM36" s="417"/>
      <c r="AN36" s="417"/>
      <c r="AO36" s="417"/>
      <c r="AP36" s="417"/>
      <c r="AQ36" s="418"/>
      <c r="AR36" s="424"/>
      <c r="AS36" s="425"/>
      <c r="AT36" s="425"/>
      <c r="AU36" s="425"/>
      <c r="AV36" s="425"/>
      <c r="AW36" s="425"/>
      <c r="AX36" s="425"/>
      <c r="AY36" s="426"/>
      <c r="AZ36" s="424"/>
      <c r="BA36" s="449"/>
    </row>
    <row r="37" spans="1:53" s="5" customFormat="1" ht="12" thickBot="1" x14ac:dyDescent="0.25">
      <c r="A37" s="12" t="s">
        <v>63</v>
      </c>
      <c r="B37" s="404">
        <f>SUM(B35:C36)</f>
        <v>59</v>
      </c>
      <c r="C37" s="404"/>
      <c r="D37" s="404">
        <f>SUM(D35:E36)</f>
        <v>10</v>
      </c>
      <c r="E37" s="404"/>
      <c r="F37" s="404">
        <f>SUM(F35:G36)</f>
        <v>8</v>
      </c>
      <c r="G37" s="404"/>
      <c r="H37" s="404">
        <f>SUM(H35:I36)</f>
        <v>0</v>
      </c>
      <c r="I37" s="404"/>
      <c r="J37" s="404"/>
      <c r="K37" s="404">
        <f>SUM(K35:L36)</f>
        <v>1</v>
      </c>
      <c r="L37" s="404"/>
      <c r="M37" s="404">
        <f>SUM(M35:N36)</f>
        <v>16</v>
      </c>
      <c r="N37" s="404"/>
      <c r="O37" s="404">
        <f>SUM(O35:P36)</f>
        <v>94</v>
      </c>
      <c r="P37" s="405"/>
      <c r="Q37" s="403"/>
      <c r="R37" s="403"/>
      <c r="AG37" s="8"/>
      <c r="AH37" s="406" t="s">
        <v>64</v>
      </c>
      <c r="AI37" s="407"/>
      <c r="AJ37" s="407"/>
      <c r="AK37" s="407"/>
      <c r="AL37" s="407"/>
      <c r="AM37" s="407"/>
      <c r="AN37" s="407"/>
      <c r="AO37" s="407"/>
      <c r="AP37" s="407"/>
      <c r="AQ37" s="408"/>
      <c r="AR37" s="427"/>
      <c r="AS37" s="428"/>
      <c r="AT37" s="428"/>
      <c r="AU37" s="428"/>
      <c r="AV37" s="428"/>
      <c r="AW37" s="428"/>
      <c r="AX37" s="428"/>
      <c r="AY37" s="429"/>
      <c r="AZ37" s="427"/>
      <c r="BA37" s="450"/>
    </row>
    <row r="40" spans="1:53" ht="12.75" customHeight="1" x14ac:dyDescent="0.2"/>
    <row r="41" spans="1:53" ht="12.75" customHeight="1" x14ac:dyDescent="0.2"/>
  </sheetData>
  <mergeCells count="78">
    <mergeCell ref="R8:AG8"/>
    <mergeCell ref="S9:AF9"/>
    <mergeCell ref="X24:AA24"/>
    <mergeCell ref="AB24:AE24"/>
    <mergeCell ref="AF24:AJ24"/>
    <mergeCell ref="S24:W24"/>
    <mergeCell ref="I1:AQ1"/>
    <mergeCell ref="I2:AQ2"/>
    <mergeCell ref="J3:AO3"/>
    <mergeCell ref="S5:AF5"/>
    <mergeCell ref="O6:AJ6"/>
    <mergeCell ref="K11:P11"/>
    <mergeCell ref="Q11:AG11"/>
    <mergeCell ref="K13:P13"/>
    <mergeCell ref="Q13:AL13"/>
    <mergeCell ref="K15:P15"/>
    <mergeCell ref="Q15:BA15"/>
    <mergeCell ref="K17:P17"/>
    <mergeCell ref="Q17:BA17"/>
    <mergeCell ref="A22:BA22"/>
    <mergeCell ref="B34:C34"/>
    <mergeCell ref="D34:E34"/>
    <mergeCell ref="F34:G34"/>
    <mergeCell ref="H34:J34"/>
    <mergeCell ref="K34:L34"/>
    <mergeCell ref="A30:BA30"/>
    <mergeCell ref="A32:P32"/>
    <mergeCell ref="T32:AD32"/>
    <mergeCell ref="AI32:AZ32"/>
    <mergeCell ref="AX24:BA24"/>
    <mergeCell ref="AK24:AN24"/>
    <mergeCell ref="AO24:AR24"/>
    <mergeCell ref="A24:A27"/>
    <mergeCell ref="B24:E24"/>
    <mergeCell ref="F24:J24"/>
    <mergeCell ref="K24:N24"/>
    <mergeCell ref="O24:R24"/>
    <mergeCell ref="AR34:AY34"/>
    <mergeCell ref="AS24:AW24"/>
    <mergeCell ref="AZ34:BA34"/>
    <mergeCell ref="B35:C35"/>
    <mergeCell ref="D35:E35"/>
    <mergeCell ref="F35:G35"/>
    <mergeCell ref="H35:J35"/>
    <mergeCell ref="K35:L35"/>
    <mergeCell ref="M35:N35"/>
    <mergeCell ref="O35:P35"/>
    <mergeCell ref="T35:Z35"/>
    <mergeCell ref="M34:N34"/>
    <mergeCell ref="O34:P34"/>
    <mergeCell ref="T34:Z34"/>
    <mergeCell ref="AA34:AB34"/>
    <mergeCell ref="AC34:AD34"/>
    <mergeCell ref="AH34:AQ34"/>
    <mergeCell ref="AZ35:BA37"/>
    <mergeCell ref="B36:C36"/>
    <mergeCell ref="D36:E36"/>
    <mergeCell ref="F36:G36"/>
    <mergeCell ref="H36:J36"/>
    <mergeCell ref="K36:L36"/>
    <mergeCell ref="AH36:AQ36"/>
    <mergeCell ref="AA35:AB35"/>
    <mergeCell ref="AC35:AD35"/>
    <mergeCell ref="AH35:AQ35"/>
    <mergeCell ref="AR35:AY37"/>
    <mergeCell ref="M36:N36"/>
    <mergeCell ref="O36:P36"/>
    <mergeCell ref="T36:Z36"/>
    <mergeCell ref="AA36:AB36"/>
    <mergeCell ref="AC36:AD36"/>
    <mergeCell ref="O37:P37"/>
    <mergeCell ref="AH37:AQ37"/>
    <mergeCell ref="B37:C37"/>
    <mergeCell ref="D37:E37"/>
    <mergeCell ref="F37:G37"/>
    <mergeCell ref="H37:J37"/>
    <mergeCell ref="K37:L37"/>
    <mergeCell ref="M37:N37"/>
  </mergeCells>
  <printOptions horizontalCentered="1"/>
  <pageMargins left="0.11811023622047245" right="0.11811023622047245" top="0.31496062992125984" bottom="0.15748031496062992" header="0" footer="0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70"/>
  <sheetViews>
    <sheetView tabSelected="1" view="pageBreakPreview" zoomScale="80" zoomScaleSheetLayoutView="80" workbookViewId="0">
      <selection sqref="A1:R1"/>
    </sheetView>
  </sheetViews>
  <sheetFormatPr defaultColWidth="9.140625" defaultRowHeight="15" x14ac:dyDescent="0.25"/>
  <cols>
    <col min="1" max="1" width="9.42578125" style="136" customWidth="1"/>
    <col min="2" max="2" width="45.85546875" style="158" customWidth="1"/>
    <col min="3" max="3" width="5" style="136" customWidth="1"/>
    <col min="4" max="4" width="6.7109375" style="136" customWidth="1"/>
    <col min="5" max="6" width="5.140625" style="136" customWidth="1"/>
    <col min="7" max="7" width="6" style="136" customWidth="1"/>
    <col min="8" max="8" width="6.28515625" style="136" customWidth="1"/>
    <col min="9" max="9" width="7.7109375" style="136" customWidth="1"/>
    <col min="10" max="10" width="7.7109375" style="136" bestFit="1" customWidth="1"/>
    <col min="11" max="11" width="7.85546875" style="136" customWidth="1"/>
    <col min="12" max="12" width="7.42578125" style="136" customWidth="1"/>
    <col min="13" max="13" width="6.7109375" style="136" customWidth="1"/>
    <col min="14" max="14" width="5.42578125" style="114" customWidth="1"/>
    <col min="15" max="15" width="5.140625" style="114" bestFit="1" customWidth="1"/>
    <col min="16" max="16" width="5.5703125" style="114" customWidth="1"/>
    <col min="17" max="17" width="5.85546875" style="114" customWidth="1"/>
    <col min="18" max="18" width="0.140625" style="136" customWidth="1"/>
    <col min="19" max="20" width="7.42578125" style="136" customWidth="1"/>
    <col min="21" max="24" width="7.28515625" style="114" customWidth="1"/>
    <col min="25" max="16384" width="9.140625" style="136"/>
  </cols>
  <sheetData>
    <row r="1" spans="1:24" ht="16.5" thickBot="1" x14ac:dyDescent="0.3">
      <c r="A1" s="492" t="s">
        <v>65</v>
      </c>
      <c r="B1" s="493"/>
      <c r="C1" s="493"/>
      <c r="D1" s="493"/>
      <c r="E1" s="493"/>
      <c r="F1" s="493"/>
      <c r="G1" s="493"/>
      <c r="H1" s="493"/>
      <c r="I1" s="493"/>
      <c r="J1" s="493"/>
      <c r="K1" s="493"/>
      <c r="L1" s="493"/>
      <c r="M1" s="493"/>
      <c r="N1" s="493"/>
      <c r="O1" s="493"/>
      <c r="P1" s="493"/>
      <c r="Q1" s="493"/>
      <c r="R1" s="494"/>
    </row>
    <row r="2" spans="1:24" ht="12.75" x14ac:dyDescent="0.25">
      <c r="A2" s="525" t="s">
        <v>66</v>
      </c>
      <c r="B2" s="527" t="s">
        <v>67</v>
      </c>
      <c r="C2" s="530" t="s">
        <v>68</v>
      </c>
      <c r="D2" s="530"/>
      <c r="E2" s="530"/>
      <c r="F2" s="531"/>
      <c r="G2" s="532" t="s">
        <v>69</v>
      </c>
      <c r="H2" s="534" t="s">
        <v>70</v>
      </c>
      <c r="I2" s="535"/>
      <c r="J2" s="535"/>
      <c r="K2" s="535"/>
      <c r="L2" s="535"/>
      <c r="M2" s="535"/>
      <c r="N2" s="536" t="s">
        <v>71</v>
      </c>
      <c r="O2" s="536"/>
      <c r="P2" s="536"/>
      <c r="Q2" s="536"/>
      <c r="R2" s="537"/>
    </row>
    <row r="3" spans="1:24" ht="12.75" x14ac:dyDescent="0.25">
      <c r="A3" s="526"/>
      <c r="B3" s="528"/>
      <c r="C3" s="538" t="s">
        <v>72</v>
      </c>
      <c r="D3" s="538" t="s">
        <v>73</v>
      </c>
      <c r="E3" s="516" t="s">
        <v>74</v>
      </c>
      <c r="F3" s="539"/>
      <c r="G3" s="533"/>
      <c r="H3" s="540" t="s">
        <v>75</v>
      </c>
      <c r="I3" s="516" t="s">
        <v>76</v>
      </c>
      <c r="J3" s="516"/>
      <c r="K3" s="516"/>
      <c r="L3" s="517"/>
      <c r="M3" s="538" t="s">
        <v>77</v>
      </c>
      <c r="N3" s="518" t="s">
        <v>78</v>
      </c>
      <c r="O3" s="516"/>
      <c r="P3" s="516" t="s">
        <v>79</v>
      </c>
      <c r="Q3" s="516"/>
      <c r="R3" s="137"/>
    </row>
    <row r="4" spans="1:24" ht="12.75" x14ac:dyDescent="0.25">
      <c r="A4" s="526"/>
      <c r="B4" s="528"/>
      <c r="C4" s="538"/>
      <c r="D4" s="538"/>
      <c r="E4" s="541" t="s">
        <v>178</v>
      </c>
      <c r="F4" s="513" t="s">
        <v>80</v>
      </c>
      <c r="G4" s="533"/>
      <c r="H4" s="540"/>
      <c r="I4" s="515" t="s">
        <v>81</v>
      </c>
      <c r="J4" s="516" t="s">
        <v>82</v>
      </c>
      <c r="K4" s="516"/>
      <c r="L4" s="517"/>
      <c r="M4" s="538"/>
      <c r="N4" s="518" t="s">
        <v>83</v>
      </c>
      <c r="O4" s="516"/>
      <c r="P4" s="516"/>
      <c r="Q4" s="516"/>
      <c r="R4" s="519"/>
    </row>
    <row r="5" spans="1:24" ht="12.75" x14ac:dyDescent="0.25">
      <c r="A5" s="526"/>
      <c r="B5" s="528"/>
      <c r="C5" s="538"/>
      <c r="D5" s="538"/>
      <c r="E5" s="541"/>
      <c r="F5" s="514"/>
      <c r="G5" s="533"/>
      <c r="H5" s="540"/>
      <c r="I5" s="515"/>
      <c r="J5" s="520" t="s">
        <v>84</v>
      </c>
      <c r="K5" s="520" t="s">
        <v>85</v>
      </c>
      <c r="L5" s="521" t="s">
        <v>86</v>
      </c>
      <c r="M5" s="538"/>
      <c r="N5" s="276">
        <v>1</v>
      </c>
      <c r="O5" s="275">
        <f>N5+1</f>
        <v>2</v>
      </c>
      <c r="P5" s="275">
        <f>O5+1</f>
        <v>3</v>
      </c>
      <c r="Q5" s="275">
        <f>P5+1</f>
        <v>4</v>
      </c>
      <c r="R5" s="138"/>
    </row>
    <row r="6" spans="1:24" ht="12.75" x14ac:dyDescent="0.25">
      <c r="A6" s="526"/>
      <c r="B6" s="528"/>
      <c r="C6" s="538"/>
      <c r="D6" s="538"/>
      <c r="E6" s="541"/>
      <c r="F6" s="514"/>
      <c r="G6" s="533"/>
      <c r="H6" s="540"/>
      <c r="I6" s="515"/>
      <c r="J6" s="520"/>
      <c r="K6" s="520"/>
      <c r="L6" s="521"/>
      <c r="M6" s="538"/>
      <c r="N6" s="522" t="s">
        <v>87</v>
      </c>
      <c r="O6" s="523"/>
      <c r="P6" s="523"/>
      <c r="Q6" s="523"/>
      <c r="R6" s="524"/>
    </row>
    <row r="7" spans="1:24" ht="12.75" x14ac:dyDescent="0.25">
      <c r="A7" s="526"/>
      <c r="B7" s="529"/>
      <c r="C7" s="538"/>
      <c r="D7" s="538"/>
      <c r="E7" s="541"/>
      <c r="F7" s="514"/>
      <c r="G7" s="533"/>
      <c r="H7" s="540"/>
      <c r="I7" s="515"/>
      <c r="J7" s="520"/>
      <c r="K7" s="520"/>
      <c r="L7" s="521"/>
      <c r="M7" s="538"/>
      <c r="N7" s="276">
        <v>15</v>
      </c>
      <c r="O7" s="275">
        <v>15</v>
      </c>
      <c r="P7" s="275">
        <v>15</v>
      </c>
      <c r="Q7" s="275">
        <v>14</v>
      </c>
      <c r="R7" s="138"/>
    </row>
    <row r="8" spans="1:24" thickBot="1" x14ac:dyDescent="0.3">
      <c r="A8" s="139">
        <v>1</v>
      </c>
      <c r="B8" s="140">
        <f>A8+1</f>
        <v>2</v>
      </c>
      <c r="C8" s="141">
        <f t="shared" ref="C8:Q8" si="0">B8+1</f>
        <v>3</v>
      </c>
      <c r="D8" s="141">
        <f t="shared" si="0"/>
        <v>4</v>
      </c>
      <c r="E8" s="141">
        <f t="shared" si="0"/>
        <v>5</v>
      </c>
      <c r="F8" s="142">
        <f t="shared" si="0"/>
        <v>6</v>
      </c>
      <c r="G8" s="143">
        <f t="shared" si="0"/>
        <v>7</v>
      </c>
      <c r="H8" s="144">
        <f t="shared" si="0"/>
        <v>8</v>
      </c>
      <c r="I8" s="141">
        <f t="shared" si="0"/>
        <v>9</v>
      </c>
      <c r="J8" s="141">
        <f t="shared" si="0"/>
        <v>10</v>
      </c>
      <c r="K8" s="141">
        <f t="shared" si="0"/>
        <v>11</v>
      </c>
      <c r="L8" s="145">
        <f t="shared" si="0"/>
        <v>12</v>
      </c>
      <c r="M8" s="146">
        <f t="shared" si="0"/>
        <v>13</v>
      </c>
      <c r="N8" s="13">
        <f>M8+1</f>
        <v>14</v>
      </c>
      <c r="O8" s="14">
        <f t="shared" si="0"/>
        <v>15</v>
      </c>
      <c r="P8" s="14">
        <f t="shared" si="0"/>
        <v>16</v>
      </c>
      <c r="Q8" s="14">
        <f t="shared" si="0"/>
        <v>17</v>
      </c>
      <c r="R8" s="147">
        <v>9</v>
      </c>
    </row>
    <row r="9" spans="1:24" s="149" customFormat="1" ht="16.5" thickBot="1" x14ac:dyDescent="0.3">
      <c r="A9" s="492" t="s">
        <v>88</v>
      </c>
      <c r="B9" s="493"/>
      <c r="C9" s="493"/>
      <c r="D9" s="493"/>
      <c r="E9" s="493"/>
      <c r="F9" s="493"/>
      <c r="G9" s="493"/>
      <c r="H9" s="493"/>
      <c r="I9" s="493"/>
      <c r="J9" s="493"/>
      <c r="K9" s="493"/>
      <c r="L9" s="493"/>
      <c r="M9" s="493"/>
      <c r="N9" s="493"/>
      <c r="O9" s="493"/>
      <c r="P9" s="493"/>
      <c r="Q9" s="494"/>
      <c r="R9" s="148"/>
      <c r="U9" s="188"/>
      <c r="V9" s="188"/>
      <c r="W9" s="188"/>
      <c r="X9" s="188"/>
    </row>
    <row r="10" spans="1:24" ht="16.5" thickBot="1" x14ac:dyDescent="0.3">
      <c r="A10" s="504" t="s">
        <v>89</v>
      </c>
      <c r="B10" s="505"/>
      <c r="C10" s="505"/>
      <c r="D10" s="505"/>
      <c r="E10" s="505"/>
      <c r="F10" s="505"/>
      <c r="G10" s="505"/>
      <c r="H10" s="505"/>
      <c r="I10" s="505"/>
      <c r="J10" s="505"/>
      <c r="K10" s="505"/>
      <c r="L10" s="505"/>
      <c r="M10" s="505"/>
      <c r="N10" s="505"/>
      <c r="O10" s="505"/>
      <c r="P10" s="505"/>
      <c r="Q10" s="512"/>
      <c r="R10" s="277"/>
      <c r="U10" s="47" t="s">
        <v>90</v>
      </c>
      <c r="V10" s="47" t="s">
        <v>91</v>
      </c>
      <c r="W10" s="47" t="s">
        <v>92</v>
      </c>
      <c r="X10" s="47" t="s">
        <v>93</v>
      </c>
    </row>
    <row r="11" spans="1:24" s="135" customFormat="1" ht="15.75" x14ac:dyDescent="0.25">
      <c r="A11" s="15" t="s">
        <v>94</v>
      </c>
      <c r="B11" s="16" t="s">
        <v>95</v>
      </c>
      <c r="C11" s="17"/>
      <c r="D11" s="18">
        <v>2</v>
      </c>
      <c r="E11" s="17"/>
      <c r="F11" s="19"/>
      <c r="G11" s="583">
        <v>3</v>
      </c>
      <c r="H11" s="20">
        <f t="shared" ref="H11:H16" si="1">G11*30</f>
        <v>90</v>
      </c>
      <c r="I11" s="21">
        <f t="shared" ref="I11:I16" si="2">SUM(J11:L11)</f>
        <v>34</v>
      </c>
      <c r="J11" s="596">
        <v>20</v>
      </c>
      <c r="K11" s="22"/>
      <c r="L11" s="23">
        <v>14</v>
      </c>
      <c r="M11" s="63">
        <f t="shared" ref="M11:M16" si="3">H11-I11</f>
        <v>56</v>
      </c>
      <c r="N11" s="25"/>
      <c r="O11" s="593">
        <v>2</v>
      </c>
      <c r="P11" s="17"/>
      <c r="Q11" s="17"/>
      <c r="R11" s="278"/>
      <c r="S11" s="210">
        <f t="shared" ref="S11:S21" si="4">I11/H11</f>
        <v>0.37777777777777777</v>
      </c>
      <c r="T11" s="210" t="str">
        <f t="shared" ref="T11:T16" si="5">IF(S11&gt;50%,S11,"")</f>
        <v/>
      </c>
      <c r="U11" s="47"/>
      <c r="V11" s="587">
        <v>3</v>
      </c>
      <c r="W11" s="47"/>
      <c r="X11" s="47"/>
    </row>
    <row r="12" spans="1:24" s="135" customFormat="1" ht="30" x14ac:dyDescent="0.25">
      <c r="A12" s="26" t="s">
        <v>96</v>
      </c>
      <c r="B12" s="27" t="s">
        <v>97</v>
      </c>
      <c r="C12" s="28">
        <v>2</v>
      </c>
      <c r="D12" s="28">
        <v>1</v>
      </c>
      <c r="E12" s="28"/>
      <c r="F12" s="29"/>
      <c r="G12" s="30">
        <v>4</v>
      </c>
      <c r="H12" s="31">
        <f t="shared" si="1"/>
        <v>120</v>
      </c>
      <c r="I12" s="32">
        <f t="shared" si="2"/>
        <v>60</v>
      </c>
      <c r="J12" s="33">
        <v>30</v>
      </c>
      <c r="K12" s="33"/>
      <c r="L12" s="34">
        <v>30</v>
      </c>
      <c r="M12" s="35">
        <f t="shared" si="3"/>
        <v>60</v>
      </c>
      <c r="N12" s="36">
        <v>2</v>
      </c>
      <c r="O12" s="28">
        <v>2</v>
      </c>
      <c r="P12" s="28"/>
      <c r="Q12" s="28"/>
      <c r="R12" s="278"/>
      <c r="S12" s="210">
        <f t="shared" si="4"/>
        <v>0.5</v>
      </c>
      <c r="T12" s="210" t="str">
        <f t="shared" si="5"/>
        <v/>
      </c>
      <c r="U12" s="47">
        <v>2</v>
      </c>
      <c r="V12" s="47">
        <v>2</v>
      </c>
      <c r="W12" s="47"/>
      <c r="X12" s="47"/>
    </row>
    <row r="13" spans="1:24" s="135" customFormat="1" ht="45" x14ac:dyDescent="0.25">
      <c r="A13" s="26" t="s">
        <v>98</v>
      </c>
      <c r="B13" s="37" t="s">
        <v>232</v>
      </c>
      <c r="C13" s="28"/>
      <c r="D13" s="28">
        <v>1.2</v>
      </c>
      <c r="E13" s="28"/>
      <c r="F13" s="29"/>
      <c r="G13" s="584">
        <v>4</v>
      </c>
      <c r="H13" s="31">
        <f t="shared" si="1"/>
        <v>120</v>
      </c>
      <c r="I13" s="32">
        <f t="shared" si="2"/>
        <v>60</v>
      </c>
      <c r="J13" s="33">
        <v>14</v>
      </c>
      <c r="K13" s="33"/>
      <c r="L13" s="595">
        <v>46</v>
      </c>
      <c r="M13" s="35">
        <f t="shared" si="3"/>
        <v>60</v>
      </c>
      <c r="N13" s="36">
        <v>2</v>
      </c>
      <c r="O13" s="28">
        <v>2</v>
      </c>
      <c r="P13" s="28"/>
      <c r="Q13" s="28"/>
      <c r="R13" s="278"/>
      <c r="S13" s="210">
        <f t="shared" si="4"/>
        <v>0.5</v>
      </c>
      <c r="T13" s="210" t="str">
        <f t="shared" si="5"/>
        <v/>
      </c>
      <c r="U13" s="587">
        <v>2</v>
      </c>
      <c r="V13" s="47">
        <v>2</v>
      </c>
      <c r="W13" s="47"/>
      <c r="X13" s="47"/>
    </row>
    <row r="14" spans="1:24" s="135" customFormat="1" ht="15.75" x14ac:dyDescent="0.25">
      <c r="A14" s="26" t="s">
        <v>99</v>
      </c>
      <c r="B14" s="37" t="s">
        <v>100</v>
      </c>
      <c r="C14" s="28">
        <v>2</v>
      </c>
      <c r="D14" s="28">
        <v>1</v>
      </c>
      <c r="E14" s="28"/>
      <c r="F14" s="29"/>
      <c r="G14" s="584">
        <v>4</v>
      </c>
      <c r="H14" s="31">
        <f t="shared" si="1"/>
        <v>120</v>
      </c>
      <c r="I14" s="32">
        <f t="shared" si="2"/>
        <v>60</v>
      </c>
      <c r="J14" s="33">
        <v>16</v>
      </c>
      <c r="K14" s="33"/>
      <c r="L14" s="34">
        <v>44</v>
      </c>
      <c r="M14" s="35">
        <f t="shared" si="3"/>
        <v>60</v>
      </c>
      <c r="N14" s="36">
        <v>2</v>
      </c>
      <c r="O14" s="28">
        <v>2</v>
      </c>
      <c r="P14" s="28"/>
      <c r="Q14" s="28"/>
      <c r="R14" s="278"/>
      <c r="S14" s="210">
        <f t="shared" si="4"/>
        <v>0.5</v>
      </c>
      <c r="T14" s="210" t="str">
        <f t="shared" si="5"/>
        <v/>
      </c>
      <c r="U14" s="587">
        <v>2</v>
      </c>
      <c r="V14" s="47">
        <v>2</v>
      </c>
      <c r="W14" s="47"/>
      <c r="X14" s="47"/>
    </row>
    <row r="15" spans="1:24" s="135" customFormat="1" ht="30" x14ac:dyDescent="0.25">
      <c r="A15" s="26" t="s">
        <v>101</v>
      </c>
      <c r="B15" s="37" t="s">
        <v>102</v>
      </c>
      <c r="C15" s="28"/>
      <c r="D15" s="28">
        <v>2</v>
      </c>
      <c r="E15" s="28"/>
      <c r="F15" s="29"/>
      <c r="G15" s="30">
        <v>4</v>
      </c>
      <c r="H15" s="31">
        <f t="shared" si="1"/>
        <v>120</v>
      </c>
      <c r="I15" s="32">
        <f t="shared" si="2"/>
        <v>46</v>
      </c>
      <c r="J15" s="33">
        <v>30</v>
      </c>
      <c r="K15" s="33"/>
      <c r="L15" s="34">
        <v>16</v>
      </c>
      <c r="M15" s="35">
        <f t="shared" si="3"/>
        <v>74</v>
      </c>
      <c r="N15" s="36"/>
      <c r="O15" s="28">
        <v>3</v>
      </c>
      <c r="P15" s="28"/>
      <c r="Q15" s="28"/>
      <c r="R15" s="278"/>
      <c r="S15" s="210">
        <f t="shared" si="4"/>
        <v>0.38333333333333336</v>
      </c>
      <c r="T15" s="210" t="str">
        <f t="shared" si="5"/>
        <v/>
      </c>
      <c r="U15" s="47"/>
      <c r="V15" s="47">
        <v>4</v>
      </c>
      <c r="W15" s="47"/>
      <c r="X15" s="47"/>
    </row>
    <row r="16" spans="1:24" s="135" customFormat="1" ht="15.75" x14ac:dyDescent="0.25">
      <c r="A16" s="26" t="s">
        <v>103</v>
      </c>
      <c r="B16" s="27" t="s">
        <v>104</v>
      </c>
      <c r="C16" s="28"/>
      <c r="D16" s="28">
        <v>2</v>
      </c>
      <c r="E16" s="28"/>
      <c r="F16" s="29"/>
      <c r="G16" s="30">
        <v>4</v>
      </c>
      <c r="H16" s="31">
        <f t="shared" si="1"/>
        <v>120</v>
      </c>
      <c r="I16" s="32">
        <f t="shared" si="2"/>
        <v>44</v>
      </c>
      <c r="J16" s="33">
        <v>30</v>
      </c>
      <c r="K16" s="33"/>
      <c r="L16" s="34">
        <v>14</v>
      </c>
      <c r="M16" s="35">
        <f t="shared" si="3"/>
        <v>76</v>
      </c>
      <c r="N16" s="36"/>
      <c r="O16" s="28">
        <v>3</v>
      </c>
      <c r="P16" s="28"/>
      <c r="Q16" s="28"/>
      <c r="R16" s="278"/>
      <c r="S16" s="210">
        <f t="shared" si="4"/>
        <v>0.36666666666666664</v>
      </c>
      <c r="T16" s="210" t="str">
        <f t="shared" si="5"/>
        <v/>
      </c>
      <c r="U16" s="47"/>
      <c r="V16" s="47">
        <v>4</v>
      </c>
      <c r="W16" s="47"/>
      <c r="X16" s="47"/>
    </row>
    <row r="17" spans="1:44" s="135" customFormat="1" ht="30" x14ac:dyDescent="0.25">
      <c r="A17" s="38" t="s">
        <v>105</v>
      </c>
      <c r="B17" s="39" t="s">
        <v>106</v>
      </c>
      <c r="C17" s="40"/>
      <c r="D17" s="40">
        <v>1</v>
      </c>
      <c r="E17" s="40"/>
      <c r="F17" s="41"/>
      <c r="G17" s="279">
        <v>4</v>
      </c>
      <c r="H17" s="42">
        <f>G17*30</f>
        <v>120</v>
      </c>
      <c r="I17" s="43">
        <f>SUM(J17:L17)</f>
        <v>44</v>
      </c>
      <c r="J17" s="44">
        <v>30</v>
      </c>
      <c r="K17" s="44"/>
      <c r="L17" s="280">
        <v>14</v>
      </c>
      <c r="M17" s="45">
        <f>H17-I17</f>
        <v>76</v>
      </c>
      <c r="N17" s="281">
        <v>3</v>
      </c>
      <c r="O17" s="40"/>
      <c r="P17" s="40"/>
      <c r="Q17" s="40"/>
      <c r="R17" s="278"/>
      <c r="S17" s="210">
        <f t="shared" si="4"/>
        <v>0.36666666666666664</v>
      </c>
      <c r="T17" s="210" t="str">
        <f>IF(S17&gt;50%,S17,"")</f>
        <v/>
      </c>
      <c r="U17" s="47">
        <v>4</v>
      </c>
      <c r="V17" s="47"/>
      <c r="W17" s="47"/>
      <c r="X17" s="47"/>
    </row>
    <row r="18" spans="1:44" s="361" customFormat="1" ht="15.75" x14ac:dyDescent="0.25">
      <c r="A18" s="354" t="s">
        <v>225</v>
      </c>
      <c r="B18" s="355" t="s">
        <v>226</v>
      </c>
      <c r="C18" s="356">
        <v>2</v>
      </c>
      <c r="D18" s="356">
        <v>1</v>
      </c>
      <c r="E18" s="356"/>
      <c r="F18" s="357"/>
      <c r="G18" s="602">
        <v>4</v>
      </c>
      <c r="H18" s="42">
        <f>G18*30</f>
        <v>120</v>
      </c>
      <c r="I18" s="43">
        <f>SUM(J18:L18)</f>
        <v>60</v>
      </c>
      <c r="J18" s="358"/>
      <c r="K18" s="358"/>
      <c r="L18" s="601">
        <v>60</v>
      </c>
      <c r="M18" s="45">
        <f>H18-I18</f>
        <v>60</v>
      </c>
      <c r="N18" s="597">
        <v>2</v>
      </c>
      <c r="O18" s="598">
        <v>2</v>
      </c>
      <c r="P18" s="356"/>
      <c r="Q18" s="356"/>
      <c r="R18" s="362"/>
      <c r="S18" s="210">
        <f t="shared" si="4"/>
        <v>0.5</v>
      </c>
      <c r="T18" s="210" t="str">
        <f t="shared" ref="T18:T21" si="6">IF(S18&gt;50%,S18,"")</f>
        <v/>
      </c>
      <c r="U18" s="588">
        <v>2</v>
      </c>
      <c r="V18" s="360">
        <v>2</v>
      </c>
      <c r="W18" s="581"/>
      <c r="X18" s="360"/>
      <c r="Y18" s="363"/>
      <c r="Z18" s="363"/>
      <c r="AA18" s="363"/>
      <c r="AB18" s="363"/>
      <c r="AC18" s="363"/>
      <c r="AD18" s="363"/>
      <c r="AE18" s="363"/>
      <c r="AF18" s="363"/>
      <c r="AG18" s="363"/>
      <c r="AH18" s="363"/>
      <c r="AI18" s="363"/>
      <c r="AJ18" s="363"/>
      <c r="AK18" s="363"/>
      <c r="AL18" s="363"/>
      <c r="AM18" s="363"/>
      <c r="AN18" s="363"/>
      <c r="AO18" s="363"/>
      <c r="AP18" s="363"/>
      <c r="AQ18" s="363"/>
      <c r="AR18" s="363"/>
    </row>
    <row r="19" spans="1:44" s="361" customFormat="1" ht="30" x14ac:dyDescent="0.25">
      <c r="A19" s="354" t="s">
        <v>227</v>
      </c>
      <c r="B19" s="364" t="s">
        <v>229</v>
      </c>
      <c r="C19" s="28"/>
      <c r="D19" s="612">
        <v>1</v>
      </c>
      <c r="E19" s="28"/>
      <c r="F19" s="29"/>
      <c r="G19" s="584">
        <v>3</v>
      </c>
      <c r="H19" s="31">
        <f t="shared" ref="H19:H20" si="7">G19*30</f>
        <v>90</v>
      </c>
      <c r="I19" s="32">
        <f t="shared" ref="I19" si="8">SUM(J19:L19)</f>
        <v>36</v>
      </c>
      <c r="J19" s="594">
        <v>20</v>
      </c>
      <c r="K19" s="33"/>
      <c r="L19" s="595">
        <v>16</v>
      </c>
      <c r="M19" s="35">
        <f t="shared" ref="M19:M20" si="9">H19-I19</f>
        <v>54</v>
      </c>
      <c r="N19" s="597">
        <v>2</v>
      </c>
      <c r="O19" s="359"/>
      <c r="P19" s="356"/>
      <c r="Q19" s="356"/>
      <c r="R19" s="362"/>
      <c r="S19" s="210">
        <f t="shared" si="4"/>
        <v>0.4</v>
      </c>
      <c r="T19" s="210" t="str">
        <f t="shared" si="6"/>
        <v/>
      </c>
      <c r="U19" s="588">
        <v>3</v>
      </c>
      <c r="V19" s="360"/>
      <c r="W19" s="581"/>
      <c r="X19" s="360"/>
      <c r="Y19" s="363"/>
      <c r="Z19" s="363"/>
      <c r="AA19" s="363"/>
      <c r="AB19" s="363"/>
      <c r="AC19" s="363"/>
      <c r="AD19" s="363"/>
      <c r="AE19" s="363"/>
      <c r="AF19" s="363"/>
      <c r="AG19" s="363"/>
      <c r="AH19" s="363"/>
      <c r="AI19" s="363"/>
      <c r="AJ19" s="363"/>
      <c r="AK19" s="363"/>
      <c r="AL19" s="363"/>
      <c r="AM19" s="363"/>
      <c r="AN19" s="363"/>
      <c r="AO19" s="363"/>
      <c r="AP19" s="363"/>
      <c r="AQ19" s="363"/>
      <c r="AR19" s="363"/>
    </row>
    <row r="20" spans="1:44" s="361" customFormat="1" ht="15.75" x14ac:dyDescent="0.25">
      <c r="A20" s="365" t="s">
        <v>230</v>
      </c>
      <c r="B20" s="366" t="s">
        <v>228</v>
      </c>
      <c r="C20" s="367"/>
      <c r="D20" s="613">
        <v>2</v>
      </c>
      <c r="E20" s="367"/>
      <c r="F20" s="368"/>
      <c r="G20" s="585">
        <v>3</v>
      </c>
      <c r="H20" s="370">
        <f t="shared" si="7"/>
        <v>90</v>
      </c>
      <c r="I20" s="43">
        <f>SUM(J20:L20)</f>
        <v>36</v>
      </c>
      <c r="J20" s="599">
        <v>20</v>
      </c>
      <c r="K20" s="371"/>
      <c r="L20" s="600">
        <v>16</v>
      </c>
      <c r="M20" s="373">
        <f t="shared" si="9"/>
        <v>54</v>
      </c>
      <c r="N20" s="374"/>
      <c r="O20" s="599">
        <v>2</v>
      </c>
      <c r="P20" s="367"/>
      <c r="Q20" s="367"/>
      <c r="R20" s="362"/>
      <c r="S20" s="210">
        <f t="shared" ref="S20" si="10">I20/H20</f>
        <v>0.4</v>
      </c>
      <c r="T20" s="210" t="str">
        <f t="shared" ref="T20" si="11">IF(S20&gt;50%,S20,"")</f>
        <v/>
      </c>
      <c r="U20" s="360"/>
      <c r="V20" s="588">
        <v>3</v>
      </c>
      <c r="W20" s="360"/>
      <c r="X20" s="581"/>
      <c r="Y20" s="363"/>
      <c r="Z20" s="363"/>
      <c r="AA20" s="363"/>
      <c r="AB20" s="363"/>
      <c r="AC20" s="363"/>
      <c r="AD20" s="363"/>
      <c r="AE20" s="363"/>
      <c r="AF20" s="363"/>
      <c r="AG20" s="363"/>
      <c r="AH20" s="363"/>
      <c r="AI20" s="363"/>
      <c r="AJ20" s="363"/>
      <c r="AK20" s="363"/>
      <c r="AL20" s="363"/>
      <c r="AM20" s="363"/>
      <c r="AN20" s="363"/>
      <c r="AO20" s="363"/>
      <c r="AP20" s="363"/>
      <c r="AQ20" s="363"/>
      <c r="AR20" s="363"/>
    </row>
    <row r="21" spans="1:44" s="361" customFormat="1" ht="30.75" thickBot="1" x14ac:dyDescent="0.3">
      <c r="A21" s="365" t="s">
        <v>233</v>
      </c>
      <c r="B21" s="586" t="s">
        <v>234</v>
      </c>
      <c r="C21" s="367"/>
      <c r="D21" s="367">
        <v>4</v>
      </c>
      <c r="E21" s="367"/>
      <c r="F21" s="368"/>
      <c r="G21" s="369">
        <v>3</v>
      </c>
      <c r="H21" s="370">
        <f t="shared" ref="H21" si="12">G21*30</f>
        <v>90</v>
      </c>
      <c r="I21" s="43">
        <f>SUM(J21:L21)</f>
        <v>42</v>
      </c>
      <c r="J21" s="371">
        <v>20</v>
      </c>
      <c r="K21" s="371"/>
      <c r="L21" s="372">
        <v>22</v>
      </c>
      <c r="M21" s="373">
        <f t="shared" ref="M21" si="13">H21-I21</f>
        <v>48</v>
      </c>
      <c r="N21" s="374"/>
      <c r="O21" s="375"/>
      <c r="P21" s="367"/>
      <c r="Q21" s="367">
        <v>3</v>
      </c>
      <c r="R21" s="362"/>
      <c r="S21" s="210">
        <f t="shared" si="4"/>
        <v>0.46666666666666667</v>
      </c>
      <c r="T21" s="210" t="str">
        <f t="shared" si="6"/>
        <v/>
      </c>
      <c r="U21" s="360"/>
      <c r="V21" s="360"/>
      <c r="W21" s="360"/>
      <c r="X21" s="54">
        <v>3</v>
      </c>
      <c r="Y21" s="363"/>
      <c r="Z21" s="363"/>
      <c r="AA21" s="363"/>
      <c r="AB21" s="363"/>
      <c r="AC21" s="363"/>
      <c r="AD21" s="363"/>
      <c r="AE21" s="363"/>
      <c r="AF21" s="363"/>
      <c r="AG21" s="363"/>
      <c r="AH21" s="363"/>
      <c r="AI21" s="363"/>
      <c r="AJ21" s="363"/>
      <c r="AK21" s="363"/>
      <c r="AL21" s="363"/>
      <c r="AM21" s="363"/>
      <c r="AN21" s="363"/>
      <c r="AO21" s="363"/>
      <c r="AP21" s="363"/>
      <c r="AQ21" s="363"/>
      <c r="AR21" s="363"/>
    </row>
    <row r="22" spans="1:44" s="135" customFormat="1" ht="16.5" thickBot="1" x14ac:dyDescent="0.3">
      <c r="A22" s="497" t="s">
        <v>107</v>
      </c>
      <c r="B22" s="498"/>
      <c r="C22" s="282">
        <v>3</v>
      </c>
      <c r="D22" s="282">
        <v>12</v>
      </c>
      <c r="E22" s="282"/>
      <c r="F22" s="351"/>
      <c r="G22" s="352">
        <f>SUM(G11:G21)</f>
        <v>40</v>
      </c>
      <c r="H22" s="353">
        <f t="shared" ref="H22:M22" si="14">SUM(H11:H21)</f>
        <v>1200</v>
      </c>
      <c r="I22" s="320">
        <f t="shared" si="14"/>
        <v>522</v>
      </c>
      <c r="J22" s="320">
        <f t="shared" si="14"/>
        <v>230</v>
      </c>
      <c r="K22" s="320">
        <f t="shared" si="14"/>
        <v>0</v>
      </c>
      <c r="L22" s="320">
        <f t="shared" si="14"/>
        <v>292</v>
      </c>
      <c r="M22" s="318">
        <f t="shared" si="14"/>
        <v>678</v>
      </c>
      <c r="N22" s="376">
        <f t="shared" ref="N22:Q22" si="15">SUM(N11:N21)</f>
        <v>13</v>
      </c>
      <c r="O22" s="283">
        <f t="shared" si="15"/>
        <v>18</v>
      </c>
      <c r="P22" s="283">
        <f t="shared" si="15"/>
        <v>0</v>
      </c>
      <c r="Q22" s="377">
        <f t="shared" si="15"/>
        <v>3</v>
      </c>
      <c r="R22" s="284" t="e">
        <f>SUM(#REF!)</f>
        <v>#REF!</v>
      </c>
      <c r="U22" s="47"/>
      <c r="V22" s="47"/>
      <c r="W22" s="47"/>
      <c r="X22" s="47"/>
    </row>
    <row r="23" spans="1:44" s="149" customFormat="1" ht="16.5" thickBot="1" x14ac:dyDescent="0.3">
      <c r="A23" s="492" t="s">
        <v>108</v>
      </c>
      <c r="B23" s="493"/>
      <c r="C23" s="493"/>
      <c r="D23" s="493"/>
      <c r="E23" s="493"/>
      <c r="F23" s="493"/>
      <c r="G23" s="493"/>
      <c r="H23" s="493"/>
      <c r="I23" s="493"/>
      <c r="J23" s="493"/>
      <c r="K23" s="493"/>
      <c r="L23" s="493"/>
      <c r="M23" s="493"/>
      <c r="N23" s="493"/>
      <c r="O23" s="493"/>
      <c r="P23" s="493"/>
      <c r="Q23" s="499"/>
      <c r="R23" s="46"/>
      <c r="U23" s="47"/>
      <c r="V23" s="47"/>
      <c r="W23" s="47"/>
      <c r="X23" s="47"/>
    </row>
    <row r="24" spans="1:44" s="135" customFormat="1" ht="16.5" thickBot="1" x14ac:dyDescent="0.3">
      <c r="A24" s="500" t="s">
        <v>109</v>
      </c>
      <c r="B24" s="501"/>
      <c r="C24" s="285"/>
      <c r="D24" s="285">
        <v>1</v>
      </c>
      <c r="E24" s="285"/>
      <c r="F24" s="286"/>
      <c r="G24" s="287">
        <f t="shared" ref="G24:Q24" si="16">SUM(G25:G25)</f>
        <v>5</v>
      </c>
      <c r="H24" s="288">
        <f t="shared" si="16"/>
        <v>150</v>
      </c>
      <c r="I24" s="289">
        <f t="shared" si="16"/>
        <v>60</v>
      </c>
      <c r="J24" s="289">
        <f t="shared" si="16"/>
        <v>30</v>
      </c>
      <c r="K24" s="289">
        <f t="shared" si="16"/>
        <v>0</v>
      </c>
      <c r="L24" s="290">
        <f t="shared" si="16"/>
        <v>30</v>
      </c>
      <c r="M24" s="291">
        <f t="shared" si="16"/>
        <v>90</v>
      </c>
      <c r="N24" s="292">
        <f t="shared" si="16"/>
        <v>0</v>
      </c>
      <c r="O24" s="292">
        <f t="shared" si="16"/>
        <v>0</v>
      </c>
      <c r="P24" s="292">
        <f t="shared" si="16"/>
        <v>4</v>
      </c>
      <c r="Q24" s="290">
        <f t="shared" si="16"/>
        <v>0</v>
      </c>
      <c r="R24" s="91"/>
      <c r="U24" s="47"/>
      <c r="V24" s="47"/>
      <c r="W24" s="47"/>
      <c r="X24" s="47"/>
    </row>
    <row r="25" spans="1:44" s="151" customFormat="1" ht="30.75" thickBot="1" x14ac:dyDescent="0.3">
      <c r="A25" s="293" t="s">
        <v>110</v>
      </c>
      <c r="B25" s="48" t="s">
        <v>111</v>
      </c>
      <c r="C25" s="49"/>
      <c r="D25" s="49">
        <v>3</v>
      </c>
      <c r="E25" s="49"/>
      <c r="F25" s="50"/>
      <c r="G25" s="294">
        <v>5</v>
      </c>
      <c r="H25" s="42">
        <f>G25*30</f>
        <v>150</v>
      </c>
      <c r="I25" s="43">
        <f>SUM(J25:L25)</f>
        <v>60</v>
      </c>
      <c r="J25" s="49">
        <v>30</v>
      </c>
      <c r="K25" s="49"/>
      <c r="L25" s="295">
        <v>30</v>
      </c>
      <c r="M25" s="51">
        <f>H25-I25</f>
        <v>90</v>
      </c>
      <c r="N25" s="52"/>
      <c r="O25" s="49"/>
      <c r="P25" s="296">
        <v>4</v>
      </c>
      <c r="Q25" s="296"/>
      <c r="R25" s="53"/>
      <c r="S25" s="150">
        <f>I25/H25</f>
        <v>0.4</v>
      </c>
      <c r="T25" s="150" t="str">
        <f t="shared" ref="T25" si="17">IF(S25&gt;50%,S25,"")</f>
        <v/>
      </c>
      <c r="U25" s="54"/>
      <c r="V25" s="54"/>
      <c r="W25" s="54">
        <v>5</v>
      </c>
      <c r="X25" s="54"/>
    </row>
    <row r="26" spans="1:44" s="135" customFormat="1" ht="15.75" thickBot="1" x14ac:dyDescent="0.3">
      <c r="A26" s="502" t="s">
        <v>112</v>
      </c>
      <c r="B26" s="503"/>
      <c r="C26" s="297">
        <f>C22+C24</f>
        <v>3</v>
      </c>
      <c r="D26" s="297">
        <f>D22+D24</f>
        <v>13</v>
      </c>
      <c r="E26" s="297">
        <f t="shared" ref="E26:F26" si="18">E22+E24</f>
        <v>0</v>
      </c>
      <c r="F26" s="297">
        <f t="shared" si="18"/>
        <v>0</v>
      </c>
      <c r="G26" s="299">
        <f>SUM(G22,G24)</f>
        <v>45</v>
      </c>
      <c r="H26" s="300">
        <f t="shared" ref="H26:Q26" si="19">SUM(H22,H24)</f>
        <v>1350</v>
      </c>
      <c r="I26" s="261">
        <f t="shared" si="19"/>
        <v>582</v>
      </c>
      <c r="J26" s="261">
        <f t="shared" si="19"/>
        <v>260</v>
      </c>
      <c r="K26" s="261">
        <f t="shared" si="19"/>
        <v>0</v>
      </c>
      <c r="L26" s="301">
        <f t="shared" si="19"/>
        <v>322</v>
      </c>
      <c r="M26" s="299">
        <f t="shared" si="19"/>
        <v>768</v>
      </c>
      <c r="N26" s="300">
        <f t="shared" si="19"/>
        <v>13</v>
      </c>
      <c r="O26" s="261">
        <f t="shared" si="19"/>
        <v>18</v>
      </c>
      <c r="P26" s="261">
        <f t="shared" si="19"/>
        <v>4</v>
      </c>
      <c r="Q26" s="302">
        <f t="shared" si="19"/>
        <v>3</v>
      </c>
      <c r="R26" s="303"/>
      <c r="U26" s="54"/>
      <c r="V26" s="54"/>
      <c r="W26" s="54"/>
      <c r="X26" s="54"/>
    </row>
    <row r="27" spans="1:44" s="149" customFormat="1" ht="16.5" thickBot="1" x14ac:dyDescent="0.3">
      <c r="A27" s="492" t="s">
        <v>113</v>
      </c>
      <c r="B27" s="493"/>
      <c r="C27" s="493"/>
      <c r="D27" s="493"/>
      <c r="E27" s="493"/>
      <c r="F27" s="493"/>
      <c r="G27" s="493"/>
      <c r="H27" s="493"/>
      <c r="I27" s="493"/>
      <c r="J27" s="493"/>
      <c r="K27" s="493"/>
      <c r="L27" s="493"/>
      <c r="M27" s="493"/>
      <c r="N27" s="493"/>
      <c r="O27" s="493"/>
      <c r="P27" s="493"/>
      <c r="Q27" s="499"/>
      <c r="R27" s="55">
        <f t="shared" ref="R27" si="20">SUM(R26:R26)</f>
        <v>0</v>
      </c>
      <c r="U27" s="47"/>
      <c r="V27" s="47"/>
      <c r="W27" s="47"/>
      <c r="X27" s="47"/>
    </row>
    <row r="28" spans="1:44" s="149" customFormat="1" ht="16.5" thickBot="1" x14ac:dyDescent="0.3">
      <c r="A28" s="504" t="s">
        <v>114</v>
      </c>
      <c r="B28" s="505"/>
      <c r="C28" s="505"/>
      <c r="D28" s="505"/>
      <c r="E28" s="505"/>
      <c r="F28" s="505"/>
      <c r="G28" s="505"/>
      <c r="H28" s="505"/>
      <c r="I28" s="505"/>
      <c r="J28" s="505"/>
      <c r="K28" s="505"/>
      <c r="L28" s="505"/>
      <c r="M28" s="505"/>
      <c r="N28" s="505"/>
      <c r="O28" s="505"/>
      <c r="P28" s="505"/>
      <c r="Q28" s="505"/>
      <c r="R28" s="56">
        <f t="shared" ref="R28" si="21">SUM(R26:R27)</f>
        <v>0</v>
      </c>
      <c r="U28" s="47"/>
      <c r="V28" s="47"/>
      <c r="W28" s="47"/>
      <c r="X28" s="47"/>
    </row>
    <row r="29" spans="1:44" s="135" customFormat="1" ht="15.75" x14ac:dyDescent="0.25">
      <c r="A29" s="57" t="s">
        <v>115</v>
      </c>
      <c r="B29" s="16" t="s">
        <v>60</v>
      </c>
      <c r="C29" s="58">
        <v>2</v>
      </c>
      <c r="D29" s="59">
        <v>1</v>
      </c>
      <c r="E29" s="18"/>
      <c r="F29" s="60"/>
      <c r="G29" s="589">
        <v>8</v>
      </c>
      <c r="H29" s="605">
        <f t="shared" ref="H29" si="22">G29*30</f>
        <v>240</v>
      </c>
      <c r="I29" s="606">
        <f>SUM(J29:L29)</f>
        <v>90</v>
      </c>
      <c r="J29" s="607">
        <v>44</v>
      </c>
      <c r="K29" s="607"/>
      <c r="L29" s="608">
        <v>46</v>
      </c>
      <c r="M29" s="609">
        <f t="shared" ref="M29" si="23">H29-I29</f>
        <v>150</v>
      </c>
      <c r="N29" s="610">
        <v>2</v>
      </c>
      <c r="O29" s="603">
        <v>4</v>
      </c>
      <c r="P29" s="18"/>
      <c r="Q29" s="18"/>
      <c r="R29" s="64"/>
      <c r="S29" s="210">
        <f t="shared" ref="S29:S39" si="24">I29/H29</f>
        <v>0.375</v>
      </c>
      <c r="T29" s="210" t="str">
        <f t="shared" ref="T29:T39" si="25">IF(S29&gt;50%,S29,"")</f>
        <v/>
      </c>
      <c r="U29" s="590">
        <v>6</v>
      </c>
      <c r="V29" s="590">
        <v>2</v>
      </c>
      <c r="W29" s="54"/>
      <c r="X29" s="54"/>
    </row>
    <row r="30" spans="1:44" s="135" customFormat="1" ht="15.75" x14ac:dyDescent="0.25">
      <c r="A30" s="57" t="s">
        <v>116</v>
      </c>
      <c r="B30" s="27" t="s">
        <v>117</v>
      </c>
      <c r="C30" s="65">
        <v>1</v>
      </c>
      <c r="D30" s="65"/>
      <c r="E30" s="65"/>
      <c r="F30" s="66"/>
      <c r="G30" s="592">
        <v>5</v>
      </c>
      <c r="H30" s="31">
        <f>G30*30</f>
        <v>150</v>
      </c>
      <c r="I30" s="68">
        <f>SUM(J30:L30)</f>
        <v>60</v>
      </c>
      <c r="J30" s="603">
        <v>30</v>
      </c>
      <c r="K30" s="603"/>
      <c r="L30" s="604">
        <v>30</v>
      </c>
      <c r="M30" s="69">
        <f>H30-I30</f>
        <v>90</v>
      </c>
      <c r="N30" s="603">
        <v>4</v>
      </c>
      <c r="O30" s="28"/>
      <c r="P30" s="28"/>
      <c r="Q30" s="28"/>
      <c r="R30" s="152"/>
      <c r="S30" s="210">
        <f t="shared" si="24"/>
        <v>0.4</v>
      </c>
      <c r="T30" s="210" t="str">
        <f t="shared" si="25"/>
        <v/>
      </c>
      <c r="U30" s="54">
        <v>5</v>
      </c>
      <c r="V30" s="54"/>
      <c r="W30" s="54"/>
      <c r="X30" s="54"/>
    </row>
    <row r="31" spans="1:44" s="135" customFormat="1" ht="15.75" x14ac:dyDescent="0.25">
      <c r="A31" s="57" t="s">
        <v>118</v>
      </c>
      <c r="B31" s="27" t="s">
        <v>119</v>
      </c>
      <c r="C31" s="65"/>
      <c r="D31" s="65">
        <v>1</v>
      </c>
      <c r="E31" s="65"/>
      <c r="F31" s="66"/>
      <c r="G31" s="592">
        <v>4</v>
      </c>
      <c r="H31" s="31">
        <f>G31*30</f>
        <v>120</v>
      </c>
      <c r="I31" s="68">
        <f>SUM(J31:L31)</f>
        <v>45</v>
      </c>
      <c r="J31" s="603"/>
      <c r="K31" s="603">
        <v>45</v>
      </c>
      <c r="L31" s="604"/>
      <c r="M31" s="70">
        <f>H31-I31</f>
        <v>75</v>
      </c>
      <c r="N31" s="611">
        <v>3</v>
      </c>
      <c r="O31" s="65"/>
      <c r="P31" s="65"/>
      <c r="Q31" s="65"/>
      <c r="R31" s="71"/>
      <c r="S31" s="210">
        <f t="shared" si="24"/>
        <v>0.375</v>
      </c>
      <c r="T31" s="210" t="str">
        <f t="shared" si="25"/>
        <v/>
      </c>
      <c r="U31" s="590">
        <v>4</v>
      </c>
      <c r="V31" s="590"/>
      <c r="W31" s="54"/>
      <c r="X31" s="54"/>
    </row>
    <row r="32" spans="1:44" s="135" customFormat="1" ht="30" x14ac:dyDescent="0.25">
      <c r="A32" s="57" t="s">
        <v>120</v>
      </c>
      <c r="B32" s="37" t="s">
        <v>121</v>
      </c>
      <c r="C32" s="72"/>
      <c r="D32" s="28">
        <v>3</v>
      </c>
      <c r="E32" s="73"/>
      <c r="F32" s="74"/>
      <c r="G32" s="30">
        <v>4</v>
      </c>
      <c r="H32" s="31">
        <f t="shared" ref="H32:H42" si="26">G32*30</f>
        <v>120</v>
      </c>
      <c r="I32" s="32">
        <f t="shared" ref="I32:I36" si="27">SUM(J32:L32)</f>
        <v>46</v>
      </c>
      <c r="J32" s="61">
        <v>24</v>
      </c>
      <c r="K32" s="61"/>
      <c r="L32" s="62">
        <v>22</v>
      </c>
      <c r="M32" s="35">
        <f t="shared" ref="M32:M42" si="28">H32-I32</f>
        <v>74</v>
      </c>
      <c r="N32" s="75"/>
      <c r="O32" s="73"/>
      <c r="P32" s="65">
        <v>3</v>
      </c>
      <c r="Q32" s="73"/>
      <c r="R32" s="71"/>
      <c r="S32" s="210">
        <f t="shared" si="24"/>
        <v>0.38333333333333336</v>
      </c>
      <c r="T32" s="210" t="str">
        <f t="shared" si="25"/>
        <v/>
      </c>
      <c r="U32" s="54"/>
      <c r="V32" s="54"/>
      <c r="W32" s="54">
        <v>4</v>
      </c>
      <c r="X32" s="54"/>
    </row>
    <row r="33" spans="1:24" s="135" customFormat="1" ht="15.75" x14ac:dyDescent="0.25">
      <c r="A33" s="57" t="s">
        <v>122</v>
      </c>
      <c r="B33" s="37" t="s">
        <v>123</v>
      </c>
      <c r="C33" s="72">
        <v>3</v>
      </c>
      <c r="D33" s="28"/>
      <c r="E33" s="73"/>
      <c r="F33" s="74"/>
      <c r="G33" s="30">
        <v>3</v>
      </c>
      <c r="H33" s="31">
        <f t="shared" si="26"/>
        <v>90</v>
      </c>
      <c r="I33" s="32">
        <f t="shared" si="27"/>
        <v>30</v>
      </c>
      <c r="J33" s="61">
        <v>16</v>
      </c>
      <c r="K33" s="61"/>
      <c r="L33" s="62">
        <v>14</v>
      </c>
      <c r="M33" s="35">
        <f t="shared" si="28"/>
        <v>60</v>
      </c>
      <c r="N33" s="75"/>
      <c r="O33" s="73"/>
      <c r="P33" s="65">
        <v>2</v>
      </c>
      <c r="Q33" s="73"/>
      <c r="R33" s="71"/>
      <c r="S33" s="210">
        <f t="shared" si="24"/>
        <v>0.33333333333333331</v>
      </c>
      <c r="T33" s="210" t="str">
        <f t="shared" si="25"/>
        <v/>
      </c>
      <c r="U33" s="54"/>
      <c r="V33" s="54"/>
      <c r="W33" s="54">
        <v>3</v>
      </c>
      <c r="X33" s="54"/>
    </row>
    <row r="34" spans="1:24" s="135" customFormat="1" ht="15.75" x14ac:dyDescent="0.25">
      <c r="A34" s="57" t="s">
        <v>124</v>
      </c>
      <c r="B34" s="37" t="s">
        <v>125</v>
      </c>
      <c r="C34" s="73"/>
      <c r="D34" s="73">
        <v>3</v>
      </c>
      <c r="E34" s="73"/>
      <c r="F34" s="74"/>
      <c r="G34" s="30">
        <v>3</v>
      </c>
      <c r="H34" s="31">
        <f t="shared" si="26"/>
        <v>90</v>
      </c>
      <c r="I34" s="32">
        <f t="shared" si="27"/>
        <v>30</v>
      </c>
      <c r="J34" s="61">
        <v>16</v>
      </c>
      <c r="K34" s="61"/>
      <c r="L34" s="62">
        <v>14</v>
      </c>
      <c r="M34" s="35">
        <f t="shared" si="28"/>
        <v>60</v>
      </c>
      <c r="N34" s="65"/>
      <c r="O34" s="61"/>
      <c r="P34" s="61">
        <v>2</v>
      </c>
      <c r="Q34" s="61"/>
      <c r="R34" s="76"/>
      <c r="S34" s="210">
        <f t="shared" si="24"/>
        <v>0.33333333333333331</v>
      </c>
      <c r="T34" s="210" t="str">
        <f t="shared" si="25"/>
        <v/>
      </c>
      <c r="U34" s="54"/>
      <c r="V34" s="54"/>
      <c r="W34" s="54">
        <v>3</v>
      </c>
      <c r="X34" s="54"/>
    </row>
    <row r="35" spans="1:24" s="135" customFormat="1" ht="15.75" x14ac:dyDescent="0.25">
      <c r="A35" s="57" t="s">
        <v>126</v>
      </c>
      <c r="B35" s="37" t="s">
        <v>127</v>
      </c>
      <c r="C35" s="73"/>
      <c r="D35" s="73">
        <v>4</v>
      </c>
      <c r="E35" s="73"/>
      <c r="F35" s="74"/>
      <c r="G35" s="30">
        <v>5</v>
      </c>
      <c r="H35" s="31">
        <f t="shared" si="26"/>
        <v>150</v>
      </c>
      <c r="I35" s="32">
        <f t="shared" si="27"/>
        <v>56</v>
      </c>
      <c r="J35" s="61">
        <v>22</v>
      </c>
      <c r="K35" s="61"/>
      <c r="L35" s="62">
        <v>34</v>
      </c>
      <c r="M35" s="35">
        <f t="shared" si="28"/>
        <v>94</v>
      </c>
      <c r="N35" s="31"/>
      <c r="O35" s="65"/>
      <c r="P35" s="61"/>
      <c r="Q35" s="61">
        <v>4</v>
      </c>
      <c r="R35" s="77"/>
      <c r="S35" s="210">
        <f t="shared" si="24"/>
        <v>0.37333333333333335</v>
      </c>
      <c r="T35" s="210" t="str">
        <f t="shared" si="25"/>
        <v/>
      </c>
      <c r="U35" s="54"/>
      <c r="V35" s="191"/>
      <c r="W35" s="54"/>
      <c r="X35" s="54">
        <v>5</v>
      </c>
    </row>
    <row r="36" spans="1:24" s="135" customFormat="1" ht="15.75" x14ac:dyDescent="0.25">
      <c r="A36" s="57" t="s">
        <v>128</v>
      </c>
      <c r="B36" s="614" t="s">
        <v>235</v>
      </c>
      <c r="C36" s="73">
        <v>3</v>
      </c>
      <c r="D36" s="73"/>
      <c r="E36" s="73"/>
      <c r="F36" s="74"/>
      <c r="G36" s="30">
        <v>4</v>
      </c>
      <c r="H36" s="31">
        <f t="shared" si="26"/>
        <v>120</v>
      </c>
      <c r="I36" s="32">
        <f t="shared" si="27"/>
        <v>42</v>
      </c>
      <c r="J36" s="61">
        <v>20</v>
      </c>
      <c r="K36" s="61">
        <v>22</v>
      </c>
      <c r="L36" s="62"/>
      <c r="M36" s="35">
        <f t="shared" si="28"/>
        <v>78</v>
      </c>
      <c r="N36" s="31"/>
      <c r="O36" s="89"/>
      <c r="P36" s="89">
        <v>3</v>
      </c>
      <c r="Q36" s="89"/>
      <c r="R36" s="78"/>
      <c r="S36" s="210">
        <f t="shared" si="24"/>
        <v>0.35</v>
      </c>
      <c r="T36" s="210" t="str">
        <f t="shared" si="25"/>
        <v/>
      </c>
      <c r="U36" s="54"/>
      <c r="V36" s="54"/>
      <c r="W36" s="54">
        <v>4</v>
      </c>
      <c r="X36" s="54"/>
    </row>
    <row r="37" spans="1:24" s="135" customFormat="1" ht="15.75" x14ac:dyDescent="0.25">
      <c r="A37" s="57" t="s">
        <v>129</v>
      </c>
      <c r="B37" s="37" t="s">
        <v>62</v>
      </c>
      <c r="C37" s="73">
        <v>3</v>
      </c>
      <c r="D37" s="73"/>
      <c r="E37" s="73">
        <v>3</v>
      </c>
      <c r="F37" s="74"/>
      <c r="G37" s="30">
        <v>6</v>
      </c>
      <c r="H37" s="31">
        <f t="shared" si="26"/>
        <v>180</v>
      </c>
      <c r="I37" s="32">
        <f t="shared" ref="I37:I41" si="29">SUM(J37:L37)</f>
        <v>60</v>
      </c>
      <c r="J37" s="61">
        <v>30</v>
      </c>
      <c r="K37" s="61">
        <v>30</v>
      </c>
      <c r="L37" s="62"/>
      <c r="M37" s="35">
        <f t="shared" si="28"/>
        <v>120</v>
      </c>
      <c r="N37" s="31"/>
      <c r="O37" s="89"/>
      <c r="P37" s="89">
        <v>4</v>
      </c>
      <c r="Q37" s="89"/>
      <c r="R37" s="79"/>
      <c r="S37" s="210">
        <f t="shared" si="24"/>
        <v>0.33333333333333331</v>
      </c>
      <c r="T37" s="210" t="str">
        <f t="shared" si="25"/>
        <v/>
      </c>
      <c r="U37" s="54"/>
      <c r="V37" s="54"/>
      <c r="W37" s="54">
        <v>6</v>
      </c>
      <c r="X37" s="54"/>
    </row>
    <row r="38" spans="1:24" s="135" customFormat="1" ht="15.75" x14ac:dyDescent="0.25">
      <c r="A38" s="57" t="s">
        <v>130</v>
      </c>
      <c r="B38" s="37" t="s">
        <v>132</v>
      </c>
      <c r="C38" s="73">
        <v>4</v>
      </c>
      <c r="D38" s="73"/>
      <c r="E38" s="73"/>
      <c r="F38" s="74"/>
      <c r="G38" s="30">
        <v>5</v>
      </c>
      <c r="H38" s="31">
        <f t="shared" si="26"/>
        <v>150</v>
      </c>
      <c r="I38" s="32">
        <f t="shared" si="29"/>
        <v>52</v>
      </c>
      <c r="J38" s="61">
        <v>26</v>
      </c>
      <c r="K38" s="61"/>
      <c r="L38" s="61">
        <v>26</v>
      </c>
      <c r="M38" s="35">
        <f t="shared" si="28"/>
        <v>98</v>
      </c>
      <c r="N38" s="31"/>
      <c r="O38" s="61"/>
      <c r="P38" s="89"/>
      <c r="Q38" s="89">
        <v>4</v>
      </c>
      <c r="R38" s="79"/>
      <c r="S38" s="210">
        <f t="shared" si="24"/>
        <v>0.34666666666666668</v>
      </c>
      <c r="T38" s="210" t="str">
        <f t="shared" si="25"/>
        <v/>
      </c>
      <c r="U38" s="54"/>
      <c r="V38" s="54"/>
      <c r="W38" s="54"/>
      <c r="X38" s="54">
        <v>5</v>
      </c>
    </row>
    <row r="39" spans="1:24" s="135" customFormat="1" ht="16.5" thickBot="1" x14ac:dyDescent="0.3">
      <c r="A39" s="80" t="s">
        <v>131</v>
      </c>
      <c r="B39" s="81" t="s">
        <v>133</v>
      </c>
      <c r="C39" s="82">
        <v>4</v>
      </c>
      <c r="D39" s="82"/>
      <c r="E39" s="82"/>
      <c r="F39" s="83"/>
      <c r="G39" s="582">
        <v>4</v>
      </c>
      <c r="H39" s="84">
        <f t="shared" si="26"/>
        <v>120</v>
      </c>
      <c r="I39" s="85">
        <f t="shared" si="29"/>
        <v>42</v>
      </c>
      <c r="J39" s="86">
        <v>22</v>
      </c>
      <c r="K39" s="86"/>
      <c r="L39" s="378">
        <v>20</v>
      </c>
      <c r="M39" s="87">
        <f t="shared" si="28"/>
        <v>78</v>
      </c>
      <c r="N39" s="84"/>
      <c r="O39" s="86"/>
      <c r="P39" s="86"/>
      <c r="Q39" s="86">
        <v>3</v>
      </c>
      <c r="R39" s="79"/>
      <c r="S39" s="210">
        <f t="shared" si="24"/>
        <v>0.35</v>
      </c>
      <c r="T39" s="210" t="str">
        <f t="shared" si="25"/>
        <v/>
      </c>
      <c r="U39" s="54"/>
      <c r="V39" s="54"/>
      <c r="W39" s="54"/>
      <c r="X39" s="54">
        <v>4</v>
      </c>
    </row>
    <row r="40" spans="1:24" s="135" customFormat="1" x14ac:dyDescent="0.25">
      <c r="A40" s="59" t="s">
        <v>134</v>
      </c>
      <c r="B40" s="88" t="s">
        <v>135</v>
      </c>
      <c r="C40" s="18"/>
      <c r="D40" s="18">
        <v>2</v>
      </c>
      <c r="E40" s="18"/>
      <c r="F40" s="60"/>
      <c r="G40" s="591">
        <v>6</v>
      </c>
      <c r="H40" s="20">
        <f t="shared" si="26"/>
        <v>180</v>
      </c>
      <c r="I40" s="21">
        <f t="shared" si="29"/>
        <v>0</v>
      </c>
      <c r="J40" s="89"/>
      <c r="K40" s="89"/>
      <c r="L40" s="90"/>
      <c r="M40" s="24">
        <f t="shared" si="28"/>
        <v>180</v>
      </c>
      <c r="N40" s="20"/>
      <c r="O40" s="89"/>
      <c r="P40" s="89"/>
      <c r="Q40" s="89"/>
      <c r="R40" s="79"/>
      <c r="U40" s="54"/>
      <c r="V40" s="590">
        <v>6</v>
      </c>
      <c r="W40" s="54"/>
      <c r="X40" s="54"/>
    </row>
    <row r="41" spans="1:24" s="135" customFormat="1" x14ac:dyDescent="0.25">
      <c r="A41" s="28" t="s">
        <v>136</v>
      </c>
      <c r="B41" s="27" t="s">
        <v>137</v>
      </c>
      <c r="C41" s="73"/>
      <c r="D41" s="73">
        <v>4</v>
      </c>
      <c r="E41" s="73"/>
      <c r="F41" s="74"/>
      <c r="G41" s="592">
        <v>6</v>
      </c>
      <c r="H41" s="31">
        <f t="shared" si="26"/>
        <v>180</v>
      </c>
      <c r="I41" s="32">
        <f t="shared" si="29"/>
        <v>0</v>
      </c>
      <c r="J41" s="61"/>
      <c r="K41" s="61"/>
      <c r="L41" s="62"/>
      <c r="M41" s="35">
        <f t="shared" si="28"/>
        <v>180</v>
      </c>
      <c r="N41" s="31"/>
      <c r="O41" s="61"/>
      <c r="P41" s="61"/>
      <c r="Q41" s="61"/>
      <c r="R41" s="79"/>
      <c r="U41" s="54"/>
      <c r="V41" s="54"/>
      <c r="W41" s="54"/>
      <c r="X41" s="590">
        <v>6</v>
      </c>
    </row>
    <row r="42" spans="1:24" s="135" customFormat="1" ht="15.75" thickBot="1" x14ac:dyDescent="0.3">
      <c r="A42" s="28"/>
      <c r="B42" s="186" t="s">
        <v>201</v>
      </c>
      <c r="C42" s="304">
        <v>4</v>
      </c>
      <c r="D42" s="73"/>
      <c r="E42" s="73"/>
      <c r="F42" s="74"/>
      <c r="G42" s="67">
        <v>2</v>
      </c>
      <c r="H42" s="31">
        <f t="shared" si="26"/>
        <v>60</v>
      </c>
      <c r="I42" s="32"/>
      <c r="J42" s="61"/>
      <c r="K42" s="61"/>
      <c r="L42" s="62"/>
      <c r="M42" s="35">
        <f t="shared" si="28"/>
        <v>60</v>
      </c>
      <c r="N42" s="31"/>
      <c r="O42" s="61"/>
      <c r="P42" s="61"/>
      <c r="Q42" s="61"/>
      <c r="R42" s="91"/>
      <c r="U42" s="54"/>
      <c r="V42" s="54"/>
      <c r="W42" s="54"/>
      <c r="X42" s="54">
        <v>2</v>
      </c>
    </row>
    <row r="43" spans="1:24" s="135" customFormat="1" ht="15.75" thickBot="1" x14ac:dyDescent="0.3">
      <c r="A43" s="506" t="s">
        <v>138</v>
      </c>
      <c r="B43" s="507"/>
      <c r="C43" s="305">
        <f>COUNTA(C29:C42)</f>
        <v>8</v>
      </c>
      <c r="D43" s="305">
        <v>7</v>
      </c>
      <c r="E43" s="305">
        <v>1</v>
      </c>
      <c r="F43" s="306"/>
      <c r="G43" s="307">
        <f>SUM(G29:G42)</f>
        <v>65</v>
      </c>
      <c r="H43" s="308">
        <f>SUM(H29:H42)</f>
        <v>1950</v>
      </c>
      <c r="I43" s="309">
        <f>SUM(I29:I42)</f>
        <v>553</v>
      </c>
      <c r="J43" s="309">
        <f>SUM(J29:J42)</f>
        <v>250</v>
      </c>
      <c r="K43" s="309">
        <f>SUM(K29:K42)</f>
        <v>97</v>
      </c>
      <c r="L43" s="310">
        <f>SUM(L29:L42)</f>
        <v>206</v>
      </c>
      <c r="M43" s="311">
        <f>SUM(M29:M42)</f>
        <v>1397</v>
      </c>
      <c r="N43" s="308">
        <f>SUM(N29:N42)</f>
        <v>9</v>
      </c>
      <c r="O43" s="309">
        <f>SUM(O29:O42)</f>
        <v>4</v>
      </c>
      <c r="P43" s="309">
        <f>SUM(P29:P42)</f>
        <v>14</v>
      </c>
      <c r="Q43" s="309">
        <f>SUM(Q29:Q42)</f>
        <v>11</v>
      </c>
      <c r="R43" s="91"/>
      <c r="U43" s="54"/>
      <c r="V43" s="54"/>
      <c r="W43" s="54"/>
      <c r="X43" s="54"/>
    </row>
    <row r="44" spans="1:24" s="135" customFormat="1" ht="16.5" thickBot="1" x14ac:dyDescent="0.3">
      <c r="A44" s="508" t="s">
        <v>139</v>
      </c>
      <c r="B44" s="509"/>
      <c r="C44" s="509"/>
      <c r="D44" s="509"/>
      <c r="E44" s="509"/>
      <c r="F44" s="509"/>
      <c r="G44" s="509"/>
      <c r="H44" s="509"/>
      <c r="I44" s="509"/>
      <c r="J44" s="509"/>
      <c r="K44" s="509"/>
      <c r="L44" s="509"/>
      <c r="M44" s="509"/>
      <c r="N44" s="509"/>
      <c r="O44" s="509"/>
      <c r="P44" s="509"/>
      <c r="Q44" s="509"/>
      <c r="R44" s="91"/>
      <c r="U44" s="54"/>
      <c r="V44" s="54"/>
      <c r="W44" s="54"/>
      <c r="X44" s="54"/>
    </row>
    <row r="45" spans="1:24" s="153" customFormat="1" ht="15.75" thickBot="1" x14ac:dyDescent="0.3">
      <c r="A45" s="500" t="s">
        <v>140</v>
      </c>
      <c r="B45" s="501"/>
      <c r="C45" s="285"/>
      <c r="D45" s="285">
        <v>2</v>
      </c>
      <c r="E45" s="285"/>
      <c r="F45" s="312"/>
      <c r="G45" s="291">
        <f t="shared" ref="G45:Q45" si="30">SUM(G46:G47)</f>
        <v>10</v>
      </c>
      <c r="H45" s="292">
        <f t="shared" si="30"/>
        <v>300</v>
      </c>
      <c r="I45" s="289">
        <f t="shared" si="30"/>
        <v>120</v>
      </c>
      <c r="J45" s="289">
        <f t="shared" si="30"/>
        <v>60</v>
      </c>
      <c r="K45" s="289">
        <f t="shared" si="30"/>
        <v>0</v>
      </c>
      <c r="L45" s="313">
        <f t="shared" si="30"/>
        <v>60</v>
      </c>
      <c r="M45" s="291">
        <f t="shared" si="30"/>
        <v>180</v>
      </c>
      <c r="N45" s="292">
        <f t="shared" si="30"/>
        <v>0</v>
      </c>
      <c r="O45" s="292">
        <f t="shared" si="30"/>
        <v>0</v>
      </c>
      <c r="P45" s="292">
        <f t="shared" si="30"/>
        <v>4</v>
      </c>
      <c r="Q45" s="290">
        <f t="shared" si="30"/>
        <v>4</v>
      </c>
      <c r="R45" s="99"/>
      <c r="U45" s="54"/>
      <c r="V45" s="54"/>
      <c r="W45" s="54"/>
      <c r="X45" s="54"/>
    </row>
    <row r="46" spans="1:24" s="153" customFormat="1" ht="15.75" x14ac:dyDescent="0.25">
      <c r="A46" s="314" t="s">
        <v>141</v>
      </c>
      <c r="B46" s="510" t="s">
        <v>179</v>
      </c>
      <c r="C46" s="92"/>
      <c r="D46" s="93">
        <v>4</v>
      </c>
      <c r="E46" s="93"/>
      <c r="F46" s="94"/>
      <c r="G46" s="379">
        <v>5</v>
      </c>
      <c r="H46" s="95">
        <f t="shared" ref="H46:H47" si="31">G46*30</f>
        <v>150</v>
      </c>
      <c r="I46" s="96">
        <f t="shared" ref="I46:I47" si="32">SUM(J46:L46)</f>
        <v>60</v>
      </c>
      <c r="J46" s="93">
        <v>30</v>
      </c>
      <c r="K46" s="93"/>
      <c r="L46" s="94">
        <v>30</v>
      </c>
      <c r="M46" s="97">
        <f t="shared" ref="M46:M47" si="33">H46-I46</f>
        <v>90</v>
      </c>
      <c r="N46" s="98"/>
      <c r="O46" s="93"/>
      <c r="P46" s="93"/>
      <c r="Q46" s="93">
        <v>4</v>
      </c>
      <c r="R46" s="99"/>
      <c r="S46" s="210">
        <f>I46/H46</f>
        <v>0.4</v>
      </c>
      <c r="T46" s="210" t="str">
        <f t="shared" ref="T46:T47" si="34">IF(S46&gt;50%,S46,"")</f>
        <v/>
      </c>
      <c r="U46" s="54"/>
      <c r="V46" s="54"/>
      <c r="W46" s="54"/>
      <c r="X46" s="54">
        <v>5</v>
      </c>
    </row>
    <row r="47" spans="1:24" s="153" customFormat="1" ht="16.5" thickBot="1" x14ac:dyDescent="0.3">
      <c r="A47" s="315" t="s">
        <v>142</v>
      </c>
      <c r="B47" s="511"/>
      <c r="C47" s="93"/>
      <c r="D47" s="93">
        <v>3</v>
      </c>
      <c r="E47" s="93"/>
      <c r="F47" s="94"/>
      <c r="G47" s="379">
        <v>5</v>
      </c>
      <c r="H47" s="95">
        <f t="shared" si="31"/>
        <v>150</v>
      </c>
      <c r="I47" s="96">
        <f t="shared" si="32"/>
        <v>60</v>
      </c>
      <c r="J47" s="93">
        <v>30</v>
      </c>
      <c r="K47" s="93"/>
      <c r="L47" s="94">
        <v>30</v>
      </c>
      <c r="M47" s="97">
        <f t="shared" si="33"/>
        <v>90</v>
      </c>
      <c r="N47" s="98"/>
      <c r="O47" s="93"/>
      <c r="P47" s="93">
        <v>4</v>
      </c>
      <c r="Q47" s="93"/>
      <c r="R47" s="99"/>
      <c r="S47" s="210">
        <f>I47/H47</f>
        <v>0.4</v>
      </c>
      <c r="T47" s="210" t="str">
        <f t="shared" si="34"/>
        <v/>
      </c>
      <c r="U47" s="47"/>
      <c r="V47" s="47"/>
      <c r="W47" s="54">
        <v>5</v>
      </c>
      <c r="X47" s="54"/>
    </row>
    <row r="48" spans="1:24" s="153" customFormat="1" ht="15.75" thickBot="1" x14ac:dyDescent="0.3">
      <c r="A48" s="502" t="s">
        <v>146</v>
      </c>
      <c r="B48" s="503"/>
      <c r="C48" s="340">
        <f t="shared" ref="C48:Q48" si="35">SUM(C45+C43)</f>
        <v>8</v>
      </c>
      <c r="D48" s="297">
        <f t="shared" si="35"/>
        <v>9</v>
      </c>
      <c r="E48" s="261">
        <f t="shared" si="35"/>
        <v>1</v>
      </c>
      <c r="F48" s="298">
        <f t="shared" si="35"/>
        <v>0</v>
      </c>
      <c r="G48" s="299">
        <f t="shared" si="35"/>
        <v>75</v>
      </c>
      <c r="H48" s="316">
        <f t="shared" si="35"/>
        <v>2250</v>
      </c>
      <c r="I48" s="261">
        <f t="shared" si="35"/>
        <v>673</v>
      </c>
      <c r="J48" s="261">
        <f t="shared" si="35"/>
        <v>310</v>
      </c>
      <c r="K48" s="261">
        <f t="shared" si="35"/>
        <v>97</v>
      </c>
      <c r="L48" s="317">
        <f t="shared" si="35"/>
        <v>266</v>
      </c>
      <c r="M48" s="299">
        <f t="shared" si="35"/>
        <v>1577</v>
      </c>
      <c r="N48" s="316">
        <f t="shared" si="35"/>
        <v>9</v>
      </c>
      <c r="O48" s="261">
        <f t="shared" si="35"/>
        <v>4</v>
      </c>
      <c r="P48" s="261">
        <f t="shared" si="35"/>
        <v>18</v>
      </c>
      <c r="Q48" s="302">
        <f t="shared" si="35"/>
        <v>15</v>
      </c>
      <c r="R48" s="99"/>
      <c r="U48" s="189">
        <f>SUM(U11:U47)</f>
        <v>30</v>
      </c>
      <c r="V48" s="189">
        <f>SUM(V11:V47)</f>
        <v>30</v>
      </c>
      <c r="W48" s="189">
        <f>SUM(W11:W47)</f>
        <v>30</v>
      </c>
      <c r="X48" s="189">
        <f>SUM(X11:X47)</f>
        <v>30</v>
      </c>
    </row>
    <row r="49" spans="1:24" s="153" customFormat="1" ht="40.5" customHeight="1" thickBot="1" x14ac:dyDescent="0.3">
      <c r="A49" s="495" t="s">
        <v>147</v>
      </c>
      <c r="B49" s="496"/>
      <c r="C49" s="282"/>
      <c r="D49" s="282"/>
      <c r="E49" s="282"/>
      <c r="F49" s="282"/>
      <c r="G49" s="318"/>
      <c r="H49" s="319">
        <f>G26/G52</f>
        <v>0.375</v>
      </c>
      <c r="I49" s="283"/>
      <c r="J49" s="283"/>
      <c r="K49" s="283"/>
      <c r="L49" s="320"/>
      <c r="M49" s="318"/>
      <c r="N49" s="321"/>
      <c r="O49" s="322"/>
      <c r="P49" s="283"/>
      <c r="Q49" s="283"/>
      <c r="R49" s="99"/>
      <c r="U49" s="190"/>
      <c r="V49" s="190"/>
      <c r="W49" s="190"/>
      <c r="X49" s="190"/>
    </row>
    <row r="50" spans="1:24" s="153" customFormat="1" ht="40.5" customHeight="1" thickBot="1" x14ac:dyDescent="0.3">
      <c r="A50" s="483" t="s">
        <v>148</v>
      </c>
      <c r="B50" s="484"/>
      <c r="C50" s="285"/>
      <c r="D50" s="285"/>
      <c r="E50" s="285"/>
      <c r="F50" s="285"/>
      <c r="G50" s="287"/>
      <c r="H50" s="323">
        <f>(G24+G45)/G52</f>
        <v>0.125</v>
      </c>
      <c r="I50" s="285"/>
      <c r="J50" s="285"/>
      <c r="K50" s="285"/>
      <c r="L50" s="312"/>
      <c r="M50" s="287"/>
      <c r="N50" s="285"/>
      <c r="O50" s="285"/>
      <c r="P50" s="285"/>
      <c r="Q50" s="285"/>
      <c r="R50" s="99"/>
      <c r="U50" s="190"/>
      <c r="V50" s="190"/>
      <c r="W50" s="190"/>
      <c r="X50" s="190"/>
    </row>
    <row r="51" spans="1:24" s="135" customFormat="1" ht="16.5" thickBot="1" x14ac:dyDescent="0.3">
      <c r="A51" s="485" t="s">
        <v>149</v>
      </c>
      <c r="B51" s="486"/>
      <c r="C51" s="486"/>
      <c r="D51" s="486"/>
      <c r="E51" s="486"/>
      <c r="F51" s="486"/>
      <c r="G51" s="486"/>
      <c r="H51" s="486"/>
      <c r="I51" s="486"/>
      <c r="J51" s="486"/>
      <c r="K51" s="486"/>
      <c r="L51" s="486"/>
      <c r="M51" s="486"/>
      <c r="N51" s="486"/>
      <c r="O51" s="486"/>
      <c r="P51" s="486"/>
      <c r="Q51" s="487"/>
      <c r="R51" s="99"/>
      <c r="U51" s="191"/>
      <c r="V51" s="191"/>
      <c r="W51" s="191"/>
      <c r="X51" s="191"/>
    </row>
    <row r="52" spans="1:24" s="135" customFormat="1" ht="16.5" thickBot="1" x14ac:dyDescent="0.3">
      <c r="A52" s="154"/>
      <c r="B52" s="100"/>
      <c r="C52" s="324">
        <f>SUM(C48,C26)</f>
        <v>11</v>
      </c>
      <c r="D52" s="325">
        <f>SUM(D48,D26)</f>
        <v>22</v>
      </c>
      <c r="E52" s="325">
        <f>SUM(E48,E26)</f>
        <v>1</v>
      </c>
      <c r="F52" s="326">
        <f>SUM(F48,F26)</f>
        <v>0</v>
      </c>
      <c r="G52" s="327">
        <f>SUM(G48,G26)</f>
        <v>120</v>
      </c>
      <c r="H52" s="328">
        <f>SUM(H48,H26)</f>
        <v>3600</v>
      </c>
      <c r="I52" s="325">
        <f>SUM(I48,I26)</f>
        <v>1255</v>
      </c>
      <c r="J52" s="325">
        <f>SUM(J48,J26)</f>
        <v>570</v>
      </c>
      <c r="K52" s="325">
        <f>SUM(K48,K26)</f>
        <v>97</v>
      </c>
      <c r="L52" s="326">
        <f>SUM(L48,L26)</f>
        <v>588</v>
      </c>
      <c r="M52" s="327">
        <f>SUM(M48,M26)</f>
        <v>2345</v>
      </c>
      <c r="N52" s="328">
        <f>SUM(N48,N26)</f>
        <v>22</v>
      </c>
      <c r="O52" s="325">
        <f>SUM(O48,O26)</f>
        <v>22</v>
      </c>
      <c r="P52" s="325">
        <f>SUM(P48,P26)</f>
        <v>22</v>
      </c>
      <c r="Q52" s="325">
        <f>SUM(Q48,Q26)</f>
        <v>18</v>
      </c>
      <c r="R52" s="303">
        <f t="shared" ref="R52" si="36">SUM(R51:R51)</f>
        <v>0</v>
      </c>
      <c r="S52" s="249">
        <f t="shared" ref="S52:S57" si="37">SUM(N52:Q52)</f>
        <v>84</v>
      </c>
      <c r="U52" s="191"/>
      <c r="V52" s="191"/>
      <c r="W52" s="191"/>
      <c r="X52" s="191"/>
    </row>
    <row r="53" spans="1:24" s="135" customFormat="1" x14ac:dyDescent="0.25">
      <c r="A53" s="155"/>
      <c r="B53" s="156"/>
      <c r="C53" s="488" t="s">
        <v>150</v>
      </c>
      <c r="D53" s="489"/>
      <c r="E53" s="489"/>
      <c r="F53" s="489"/>
      <c r="G53" s="489"/>
      <c r="H53" s="489"/>
      <c r="I53" s="489"/>
      <c r="J53" s="489"/>
      <c r="K53" s="489"/>
      <c r="L53" s="489"/>
      <c r="M53" s="489"/>
      <c r="N53" s="101">
        <v>22</v>
      </c>
      <c r="O53" s="206">
        <v>22</v>
      </c>
      <c r="P53" s="101">
        <v>21</v>
      </c>
      <c r="Q53" s="329">
        <v>21</v>
      </c>
      <c r="R53" s="102"/>
      <c r="S53" s="249">
        <f t="shared" si="37"/>
        <v>86</v>
      </c>
      <c r="U53" s="191"/>
      <c r="V53" s="191"/>
      <c r="W53" s="191"/>
      <c r="X53" s="191"/>
    </row>
    <row r="54" spans="1:24" s="135" customFormat="1" ht="15.75" x14ac:dyDescent="0.25">
      <c r="A54" s="155"/>
      <c r="B54" s="156"/>
      <c r="C54" s="490" t="s">
        <v>151</v>
      </c>
      <c r="D54" s="491"/>
      <c r="E54" s="491"/>
      <c r="F54" s="491"/>
      <c r="G54" s="491"/>
      <c r="H54" s="491"/>
      <c r="I54" s="491"/>
      <c r="J54" s="491"/>
      <c r="K54" s="491"/>
      <c r="L54" s="491"/>
      <c r="M54" s="491"/>
      <c r="N54" s="103">
        <v>1</v>
      </c>
      <c r="O54" s="104">
        <v>4</v>
      </c>
      <c r="P54" s="103">
        <v>3</v>
      </c>
      <c r="Q54" s="380">
        <v>3</v>
      </c>
      <c r="R54" s="105">
        <f>SUM(R52,R28)</f>
        <v>0</v>
      </c>
      <c r="S54" s="249">
        <f t="shared" si="37"/>
        <v>11</v>
      </c>
      <c r="U54" s="191"/>
      <c r="V54" s="191"/>
      <c r="W54" s="191"/>
      <c r="X54" s="191"/>
    </row>
    <row r="55" spans="1:24" s="149" customFormat="1" ht="16.5" thickBot="1" x14ac:dyDescent="0.3">
      <c r="A55" s="153"/>
      <c r="B55" s="156"/>
      <c r="C55" s="490" t="s">
        <v>152</v>
      </c>
      <c r="D55" s="491"/>
      <c r="E55" s="491"/>
      <c r="F55" s="491"/>
      <c r="G55" s="491"/>
      <c r="H55" s="491"/>
      <c r="I55" s="491"/>
      <c r="J55" s="491"/>
      <c r="K55" s="491"/>
      <c r="L55" s="491"/>
      <c r="M55" s="491"/>
      <c r="N55" s="330">
        <v>8</v>
      </c>
      <c r="O55" s="330">
        <v>6</v>
      </c>
      <c r="P55" s="103">
        <v>4</v>
      </c>
      <c r="Q55" s="380">
        <v>4</v>
      </c>
      <c r="R55" s="106"/>
      <c r="S55" s="249">
        <f t="shared" si="37"/>
        <v>22</v>
      </c>
      <c r="U55" s="188"/>
      <c r="V55" s="188"/>
      <c r="W55" s="188"/>
      <c r="X55" s="188"/>
    </row>
    <row r="56" spans="1:24" s="135" customFormat="1" ht="16.5" thickTop="1" thickBot="1" x14ac:dyDescent="0.3">
      <c r="A56" s="153"/>
      <c r="B56" s="156"/>
      <c r="C56" s="490" t="s">
        <v>153</v>
      </c>
      <c r="D56" s="491"/>
      <c r="E56" s="491"/>
      <c r="F56" s="491"/>
      <c r="G56" s="491"/>
      <c r="H56" s="491"/>
      <c r="I56" s="491"/>
      <c r="J56" s="491"/>
      <c r="K56" s="491"/>
      <c r="L56" s="491"/>
      <c r="M56" s="491"/>
      <c r="N56" s="107"/>
      <c r="O56" s="108"/>
      <c r="P56" s="107">
        <v>1</v>
      </c>
      <c r="Q56" s="331"/>
      <c r="R56" s="109">
        <f t="shared" ref="R56" si="38">SUM(R46:R55)</f>
        <v>0</v>
      </c>
      <c r="S56" s="249">
        <f t="shared" si="37"/>
        <v>1</v>
      </c>
      <c r="U56" s="191"/>
      <c r="V56" s="191"/>
      <c r="W56" s="191"/>
      <c r="X56" s="191"/>
    </row>
    <row r="57" spans="1:24" s="135" customFormat="1" ht="16.5" thickTop="1" thickBot="1" x14ac:dyDescent="0.3">
      <c r="A57" s="153"/>
      <c r="B57" s="156"/>
      <c r="C57" s="480" t="s">
        <v>154</v>
      </c>
      <c r="D57" s="481"/>
      <c r="E57" s="481"/>
      <c r="F57" s="481"/>
      <c r="G57" s="481"/>
      <c r="H57" s="481"/>
      <c r="I57" s="481"/>
      <c r="J57" s="481"/>
      <c r="K57" s="481"/>
      <c r="L57" s="481"/>
      <c r="M57" s="482"/>
      <c r="N57" s="110"/>
      <c r="O57" s="110"/>
      <c r="P57" s="110"/>
      <c r="Q57" s="332"/>
      <c r="R57" s="126"/>
      <c r="S57" s="249">
        <f t="shared" si="37"/>
        <v>0</v>
      </c>
      <c r="U57" s="191"/>
      <c r="V57" s="191"/>
      <c r="W57" s="191"/>
      <c r="X57" s="191"/>
    </row>
    <row r="58" spans="1:24" s="135" customFormat="1" x14ac:dyDescent="0.25">
      <c r="A58" s="153"/>
      <c r="B58" s="157"/>
      <c r="C58" s="111"/>
      <c r="D58" s="111"/>
      <c r="E58" s="111"/>
      <c r="F58" s="111"/>
      <c r="G58" s="111"/>
      <c r="H58" s="111"/>
      <c r="I58" s="111"/>
      <c r="J58" s="111"/>
      <c r="K58" s="111"/>
      <c r="L58" s="111"/>
      <c r="M58" s="111"/>
      <c r="N58" s="112"/>
      <c r="O58" s="112"/>
      <c r="P58" s="112"/>
      <c r="Q58" s="112"/>
      <c r="R58" s="113"/>
      <c r="U58" s="191"/>
      <c r="V58" s="191"/>
      <c r="W58" s="191"/>
      <c r="X58" s="191"/>
    </row>
    <row r="59" spans="1:24" s="149" customFormat="1" ht="15.75" x14ac:dyDescent="0.25">
      <c r="B59" s="381" t="s">
        <v>155</v>
      </c>
      <c r="C59" s="381"/>
      <c r="D59" s="381"/>
      <c r="K59" s="381" t="s">
        <v>155</v>
      </c>
      <c r="U59" s="188"/>
      <c r="V59" s="188"/>
      <c r="W59" s="188"/>
      <c r="X59" s="188"/>
    </row>
    <row r="60" spans="1:24" s="149" customFormat="1" ht="15.75" x14ac:dyDescent="0.25">
      <c r="B60" s="381" t="s">
        <v>209</v>
      </c>
      <c r="K60" s="381" t="s">
        <v>198</v>
      </c>
      <c r="U60" s="188"/>
      <c r="V60" s="188"/>
      <c r="W60" s="188"/>
      <c r="X60" s="188"/>
    </row>
    <row r="61" spans="1:24" s="149" customFormat="1" ht="15.75" x14ac:dyDescent="0.25">
      <c r="D61" s="381" t="s">
        <v>155</v>
      </c>
      <c r="K61" s="381" t="s">
        <v>199</v>
      </c>
      <c r="U61" s="188"/>
      <c r="V61" s="188"/>
      <c r="W61" s="188"/>
      <c r="X61" s="188"/>
    </row>
    <row r="62" spans="1:24" s="149" customFormat="1" ht="15.75" x14ac:dyDescent="0.25">
      <c r="B62" s="149" t="s">
        <v>210</v>
      </c>
      <c r="C62" s="188"/>
      <c r="D62" s="381" t="s">
        <v>156</v>
      </c>
      <c r="G62" s="381"/>
      <c r="K62" s="381" t="s">
        <v>211</v>
      </c>
      <c r="U62" s="188"/>
      <c r="V62" s="188"/>
      <c r="W62" s="188"/>
      <c r="X62" s="188"/>
    </row>
    <row r="63" spans="1:24" s="149" customFormat="1" ht="15.75" x14ac:dyDescent="0.25">
      <c r="B63" s="149" t="s">
        <v>212</v>
      </c>
      <c r="D63" s="149" t="s">
        <v>157</v>
      </c>
      <c r="K63" s="149" t="s">
        <v>213</v>
      </c>
      <c r="U63" s="188"/>
      <c r="V63" s="188"/>
      <c r="W63" s="188"/>
      <c r="X63" s="188"/>
    </row>
    <row r="64" spans="1:24" s="149" customFormat="1" ht="15.75" x14ac:dyDescent="0.25">
      <c r="D64" s="149" t="s">
        <v>214</v>
      </c>
      <c r="U64" s="188"/>
      <c r="V64" s="188"/>
      <c r="W64" s="188"/>
      <c r="X64" s="188"/>
    </row>
    <row r="65" spans="2:24" s="149" customFormat="1" ht="15.75" x14ac:dyDescent="0.25">
      <c r="B65" s="381" t="s">
        <v>155</v>
      </c>
      <c r="C65" s="381"/>
      <c r="D65" s="149" t="s">
        <v>215</v>
      </c>
      <c r="G65" s="381"/>
      <c r="K65" s="381" t="s">
        <v>155</v>
      </c>
      <c r="M65" s="381"/>
      <c r="N65" s="381"/>
      <c r="O65" s="381"/>
      <c r="U65" s="188"/>
      <c r="V65" s="188"/>
      <c r="W65" s="188"/>
      <c r="X65" s="188"/>
    </row>
    <row r="66" spans="2:24" s="149" customFormat="1" ht="15.75" x14ac:dyDescent="0.25">
      <c r="B66" s="381" t="s">
        <v>216</v>
      </c>
      <c r="G66" s="381"/>
      <c r="K66" s="479" t="s">
        <v>200</v>
      </c>
      <c r="L66" s="479"/>
      <c r="M66" s="479"/>
      <c r="N66" s="479"/>
      <c r="O66" s="479"/>
      <c r="P66" s="382"/>
      <c r="U66" s="188"/>
      <c r="V66" s="188"/>
      <c r="W66" s="188"/>
      <c r="X66" s="188"/>
    </row>
    <row r="67" spans="2:24" s="149" customFormat="1" ht="15.75" x14ac:dyDescent="0.25">
      <c r="B67" s="149" t="s">
        <v>217</v>
      </c>
      <c r="K67" s="479"/>
      <c r="L67" s="479"/>
      <c r="M67" s="479"/>
      <c r="N67" s="479"/>
      <c r="O67" s="479"/>
      <c r="P67" s="382"/>
      <c r="U67" s="188"/>
      <c r="V67" s="188"/>
      <c r="W67" s="188"/>
      <c r="X67" s="188"/>
    </row>
    <row r="68" spans="2:24" s="149" customFormat="1" ht="15.75" x14ac:dyDescent="0.25">
      <c r="B68" s="149" t="s">
        <v>218</v>
      </c>
      <c r="C68" s="188"/>
      <c r="D68" s="188"/>
      <c r="E68" s="188"/>
      <c r="G68" s="381"/>
      <c r="K68" s="479"/>
      <c r="L68" s="479"/>
      <c r="M68" s="479"/>
      <c r="N68" s="479"/>
      <c r="O68" s="479"/>
      <c r="P68" s="382"/>
      <c r="U68" s="188"/>
      <c r="V68" s="188"/>
      <c r="W68" s="188"/>
      <c r="X68" s="188"/>
    </row>
    <row r="69" spans="2:24" s="149" customFormat="1" ht="15.75" x14ac:dyDescent="0.25">
      <c r="B69" s="149" t="s">
        <v>219</v>
      </c>
      <c r="K69" s="149" t="s">
        <v>220</v>
      </c>
      <c r="U69" s="188"/>
      <c r="V69" s="188"/>
      <c r="W69" s="188"/>
      <c r="X69" s="188"/>
    </row>
    <row r="70" spans="2:24" s="149" customFormat="1" ht="15.75" x14ac:dyDescent="0.25">
      <c r="K70" s="149" t="s">
        <v>213</v>
      </c>
      <c r="M70" s="188"/>
      <c r="N70" s="188"/>
      <c r="O70" s="188"/>
      <c r="U70" s="188"/>
      <c r="V70" s="188"/>
      <c r="W70" s="188"/>
      <c r="X70" s="188"/>
    </row>
  </sheetData>
  <mergeCells count="46">
    <mergeCell ref="A1:R1"/>
    <mergeCell ref="A2:A7"/>
    <mergeCell ref="B2:B7"/>
    <mergeCell ref="C2:F2"/>
    <mergeCell ref="G2:G7"/>
    <mergeCell ref="H2:M2"/>
    <mergeCell ref="N2:R2"/>
    <mergeCell ref="C3:C7"/>
    <mergeCell ref="D3:D7"/>
    <mergeCell ref="E3:F3"/>
    <mergeCell ref="H3:H7"/>
    <mergeCell ref="I3:L3"/>
    <mergeCell ref="M3:M7"/>
    <mergeCell ref="N3:O3"/>
    <mergeCell ref="P3:Q3"/>
    <mergeCell ref="E4:E7"/>
    <mergeCell ref="F4:F7"/>
    <mergeCell ref="I4:I7"/>
    <mergeCell ref="J4:L4"/>
    <mergeCell ref="N4:R4"/>
    <mergeCell ref="J5:J7"/>
    <mergeCell ref="K5:K7"/>
    <mergeCell ref="L5:L7"/>
    <mergeCell ref="N6:R6"/>
    <mergeCell ref="A9:Q9"/>
    <mergeCell ref="A49:B49"/>
    <mergeCell ref="A22:B22"/>
    <mergeCell ref="A23:Q23"/>
    <mergeCell ref="A24:B24"/>
    <mergeCell ref="A26:B26"/>
    <mergeCell ref="A27:Q27"/>
    <mergeCell ref="A28:Q28"/>
    <mergeCell ref="A43:B43"/>
    <mergeCell ref="A44:Q44"/>
    <mergeCell ref="A45:B45"/>
    <mergeCell ref="B46:B47"/>
    <mergeCell ref="A48:B48"/>
    <mergeCell ref="A10:Q10"/>
    <mergeCell ref="K66:O68"/>
    <mergeCell ref="C57:M57"/>
    <mergeCell ref="A50:B50"/>
    <mergeCell ref="A51:Q51"/>
    <mergeCell ref="C53:M53"/>
    <mergeCell ref="C54:M54"/>
    <mergeCell ref="C55:M55"/>
    <mergeCell ref="C56:M56"/>
  </mergeCells>
  <printOptions horizontalCentered="1"/>
  <pageMargins left="0.11811023622047245" right="0.11811023622047245" top="0.94488188976377963" bottom="0.11811023622047245" header="0" footer="0"/>
  <pageSetup paperSize="9" scale="88" orientation="landscape" r:id="rId1"/>
  <rowBreaks count="2" manualBreakCount="2">
    <brk id="26" max="16383" man="1"/>
    <brk id="47" max="16383" man="1"/>
  </rowBreaks>
  <colBreaks count="1" manualBreakCount="1">
    <brk id="18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2"/>
  <sheetViews>
    <sheetView topLeftCell="A14" zoomScale="76" zoomScaleNormal="76" workbookViewId="0">
      <selection activeCell="T23" sqref="T23"/>
    </sheetView>
  </sheetViews>
  <sheetFormatPr defaultColWidth="9.140625" defaultRowHeight="15" x14ac:dyDescent="0.25"/>
  <cols>
    <col min="1" max="1" width="8.7109375" style="135" customWidth="1"/>
    <col min="2" max="2" width="24.85546875" style="135" customWidth="1"/>
    <col min="3" max="3" width="6.140625" style="135" customWidth="1"/>
    <col min="4" max="9" width="4.5703125" style="135" customWidth="1"/>
    <col min="10" max="10" width="6.7109375" style="135" customWidth="1"/>
    <col min="11" max="11" width="26" style="135" customWidth="1"/>
    <col min="12" max="12" width="8.140625" style="135" customWidth="1"/>
    <col min="13" max="13" width="14.5703125" style="135" customWidth="1"/>
    <col min="14" max="14" width="25.140625" style="247" customWidth="1"/>
    <col min="15" max="15" width="34" style="248" customWidth="1"/>
    <col min="16" max="16" width="24.42578125" style="135" customWidth="1"/>
    <col min="17" max="16384" width="9.140625" style="135"/>
  </cols>
  <sheetData>
    <row r="1" spans="1:16" x14ac:dyDescent="0.25">
      <c r="A1" s="115"/>
      <c r="B1" s="115"/>
      <c r="C1" s="115"/>
      <c r="D1" s="115"/>
      <c r="E1" s="115"/>
      <c r="F1" s="115"/>
      <c r="G1" s="115"/>
      <c r="H1" s="115"/>
      <c r="I1" s="115"/>
      <c r="J1" s="116"/>
      <c r="K1" s="115"/>
      <c r="L1" s="115"/>
      <c r="M1" s="117"/>
      <c r="N1" s="118"/>
      <c r="O1" s="118"/>
      <c r="P1" s="119" t="s">
        <v>158</v>
      </c>
    </row>
    <row r="2" spans="1:16" ht="18.75" x14ac:dyDescent="0.25">
      <c r="A2" s="115"/>
      <c r="B2" s="115"/>
      <c r="C2" s="225" t="s">
        <v>202</v>
      </c>
      <c r="D2" s="226"/>
      <c r="E2" s="226"/>
      <c r="F2" s="226"/>
      <c r="G2" s="226"/>
      <c r="H2" s="226"/>
      <c r="I2" s="226"/>
      <c r="J2" s="226"/>
      <c r="K2" s="226"/>
      <c r="L2" s="226"/>
      <c r="M2" s="226"/>
      <c r="N2" s="226"/>
      <c r="O2" s="118"/>
      <c r="P2" s="118"/>
    </row>
    <row r="3" spans="1:16" ht="15.75" thickBot="1" x14ac:dyDescent="0.3">
      <c r="A3" s="115"/>
      <c r="B3" s="115"/>
      <c r="C3" s="115"/>
      <c r="D3" s="115"/>
      <c r="E3" s="115"/>
      <c r="F3" s="115"/>
      <c r="G3" s="115"/>
      <c r="H3" s="115"/>
      <c r="I3" s="115"/>
      <c r="J3" s="116"/>
      <c r="K3" s="115"/>
      <c r="L3" s="115"/>
      <c r="M3" s="117"/>
      <c r="N3" s="118"/>
      <c r="O3" s="118"/>
      <c r="P3" s="118"/>
    </row>
    <row r="4" spans="1:16" s="227" customFormat="1" ht="15" customHeight="1" thickBot="1" x14ac:dyDescent="0.3">
      <c r="A4" s="551" t="s">
        <v>66</v>
      </c>
      <c r="B4" s="554" t="s">
        <v>67</v>
      </c>
      <c r="C4" s="557" t="s">
        <v>69</v>
      </c>
      <c r="D4" s="558" t="s">
        <v>70</v>
      </c>
      <c r="E4" s="558"/>
      <c r="F4" s="558"/>
      <c r="G4" s="558"/>
      <c r="H4" s="558"/>
      <c r="I4" s="559"/>
      <c r="J4" s="560" t="s">
        <v>159</v>
      </c>
      <c r="K4" s="563" t="s">
        <v>160</v>
      </c>
      <c r="L4" s="560" t="s">
        <v>161</v>
      </c>
      <c r="M4" s="566" t="s">
        <v>162</v>
      </c>
      <c r="N4" s="569" t="s">
        <v>163</v>
      </c>
      <c r="O4" s="572" t="s">
        <v>164</v>
      </c>
      <c r="P4" s="575" t="s">
        <v>165</v>
      </c>
    </row>
    <row r="5" spans="1:16" s="227" customFormat="1" x14ac:dyDescent="0.25">
      <c r="A5" s="552"/>
      <c r="B5" s="555"/>
      <c r="C5" s="542"/>
      <c r="D5" s="542" t="s">
        <v>75</v>
      </c>
      <c r="E5" s="544" t="s">
        <v>76</v>
      </c>
      <c r="F5" s="544"/>
      <c r="G5" s="544"/>
      <c r="H5" s="545"/>
      <c r="I5" s="578" t="s">
        <v>77</v>
      </c>
      <c r="J5" s="561"/>
      <c r="K5" s="564"/>
      <c r="L5" s="561"/>
      <c r="M5" s="567"/>
      <c r="N5" s="570"/>
      <c r="O5" s="573"/>
      <c r="P5" s="576"/>
    </row>
    <row r="6" spans="1:16" s="227" customFormat="1" x14ac:dyDescent="0.25">
      <c r="A6" s="552"/>
      <c r="B6" s="555"/>
      <c r="C6" s="542"/>
      <c r="D6" s="542"/>
      <c r="E6" s="542" t="s">
        <v>81</v>
      </c>
      <c r="F6" s="544" t="s">
        <v>82</v>
      </c>
      <c r="G6" s="544"/>
      <c r="H6" s="545"/>
      <c r="I6" s="579"/>
      <c r="J6" s="561"/>
      <c r="K6" s="564"/>
      <c r="L6" s="561"/>
      <c r="M6" s="567"/>
      <c r="N6" s="570"/>
      <c r="O6" s="573"/>
      <c r="P6" s="576"/>
    </row>
    <row r="7" spans="1:16" s="227" customFormat="1" x14ac:dyDescent="0.25">
      <c r="A7" s="552"/>
      <c r="B7" s="555"/>
      <c r="C7" s="542"/>
      <c r="D7" s="542"/>
      <c r="E7" s="542"/>
      <c r="F7" s="542" t="s">
        <v>84</v>
      </c>
      <c r="G7" s="542" t="s">
        <v>85</v>
      </c>
      <c r="H7" s="546" t="s">
        <v>86</v>
      </c>
      <c r="I7" s="579"/>
      <c r="J7" s="561"/>
      <c r="K7" s="564"/>
      <c r="L7" s="561"/>
      <c r="M7" s="567"/>
      <c r="N7" s="570"/>
      <c r="O7" s="573"/>
      <c r="P7" s="576"/>
    </row>
    <row r="8" spans="1:16" s="227" customFormat="1" x14ac:dyDescent="0.25">
      <c r="A8" s="552"/>
      <c r="B8" s="555"/>
      <c r="C8" s="542"/>
      <c r="D8" s="542"/>
      <c r="E8" s="542"/>
      <c r="F8" s="542"/>
      <c r="G8" s="542"/>
      <c r="H8" s="546"/>
      <c r="I8" s="579"/>
      <c r="J8" s="561"/>
      <c r="K8" s="564"/>
      <c r="L8" s="561"/>
      <c r="M8" s="567"/>
      <c r="N8" s="570"/>
      <c r="O8" s="573"/>
      <c r="P8" s="576"/>
    </row>
    <row r="9" spans="1:16" s="227" customFormat="1" ht="49.15" customHeight="1" thickBot="1" x14ac:dyDescent="0.3">
      <c r="A9" s="553"/>
      <c r="B9" s="556"/>
      <c r="C9" s="543"/>
      <c r="D9" s="543"/>
      <c r="E9" s="543"/>
      <c r="F9" s="543"/>
      <c r="G9" s="543"/>
      <c r="H9" s="547"/>
      <c r="I9" s="580"/>
      <c r="J9" s="562"/>
      <c r="K9" s="565"/>
      <c r="L9" s="562"/>
      <c r="M9" s="568"/>
      <c r="N9" s="571"/>
      <c r="O9" s="574"/>
      <c r="P9" s="577"/>
    </row>
    <row r="10" spans="1:16" ht="15.75" thickBot="1" x14ac:dyDescent="0.3">
      <c r="A10" s="548" t="s">
        <v>177</v>
      </c>
      <c r="B10" s="549"/>
      <c r="C10" s="549"/>
      <c r="D10" s="549"/>
      <c r="E10" s="549"/>
      <c r="F10" s="549"/>
      <c r="G10" s="549"/>
      <c r="H10" s="549"/>
      <c r="I10" s="549"/>
      <c r="J10" s="549"/>
      <c r="K10" s="549"/>
      <c r="L10" s="549"/>
      <c r="M10" s="549"/>
      <c r="N10" s="549"/>
      <c r="O10" s="549"/>
      <c r="P10" s="550"/>
    </row>
    <row r="11" spans="1:16" ht="45.75" thickBot="1" x14ac:dyDescent="0.3">
      <c r="A11" s="258" t="s">
        <v>204</v>
      </c>
      <c r="B11" s="259"/>
      <c r="C11" s="341">
        <v>5</v>
      </c>
      <c r="D11" s="260">
        <f t="shared" ref="D11" si="0">C11*30</f>
        <v>150</v>
      </c>
      <c r="E11" s="261">
        <f t="shared" ref="E11" si="1">SUM(F11:H11)</f>
        <v>60</v>
      </c>
      <c r="F11" s="262">
        <v>30</v>
      </c>
      <c r="G11" s="262"/>
      <c r="H11" s="342">
        <v>30</v>
      </c>
      <c r="I11" s="263">
        <f t="shared" ref="I11" si="2">D11-E11</f>
        <v>90</v>
      </c>
      <c r="J11" s="343" t="s">
        <v>169</v>
      </c>
      <c r="K11" s="264" t="s">
        <v>170</v>
      </c>
      <c r="L11" s="265" t="s">
        <v>166</v>
      </c>
      <c r="M11" s="266" t="s">
        <v>167</v>
      </c>
      <c r="N11" s="267"/>
      <c r="O11" s="268"/>
      <c r="P11" s="267"/>
    </row>
    <row r="12" spans="1:16" x14ac:dyDescent="0.25">
      <c r="A12" s="228"/>
      <c r="B12" s="120"/>
      <c r="C12" s="229"/>
      <c r="D12" s="230"/>
      <c r="E12" s="231"/>
      <c r="F12" s="232"/>
      <c r="G12" s="232"/>
      <c r="H12" s="232"/>
      <c r="I12" s="232"/>
      <c r="J12" s="121"/>
      <c r="K12" s="233"/>
      <c r="L12" s="234"/>
      <c r="M12" s="235"/>
      <c r="N12" s="122"/>
      <c r="O12" s="123"/>
      <c r="P12" s="121"/>
    </row>
    <row r="13" spans="1:16" s="237" customFormat="1" ht="15.75" x14ac:dyDescent="0.25">
      <c r="A13" s="236"/>
      <c r="N13" s="238"/>
      <c r="O13" s="239"/>
      <c r="P13" s="237" t="s">
        <v>168</v>
      </c>
    </row>
    <row r="14" spans="1:16" s="243" customFormat="1" ht="18.75" x14ac:dyDescent="0.3">
      <c r="A14" s="240"/>
      <c r="B14" s="241"/>
      <c r="C14" s="225" t="s">
        <v>203</v>
      </c>
      <c r="D14" s="226"/>
      <c r="E14" s="226"/>
      <c r="F14" s="226"/>
      <c r="G14" s="226"/>
      <c r="H14" s="226"/>
      <c r="I14" s="226"/>
      <c r="J14" s="226"/>
      <c r="K14" s="226"/>
      <c r="L14" s="226"/>
      <c r="M14" s="226"/>
      <c r="N14" s="226"/>
      <c r="O14" s="242"/>
      <c r="P14" s="241"/>
    </row>
    <row r="15" spans="1:16" s="243" customFormat="1" ht="19.5" thickBot="1" x14ac:dyDescent="0.35">
      <c r="A15" s="240"/>
      <c r="B15" s="241"/>
      <c r="C15" s="244"/>
      <c r="D15" s="241"/>
      <c r="F15" s="241"/>
      <c r="G15" s="241"/>
      <c r="H15" s="241"/>
      <c r="I15" s="241"/>
      <c r="J15" s="241"/>
      <c r="K15" s="241"/>
      <c r="L15" s="241"/>
      <c r="M15" s="241"/>
      <c r="N15" s="245"/>
      <c r="O15" s="242"/>
      <c r="P15" s="241"/>
    </row>
    <row r="16" spans="1:16" s="227" customFormat="1" ht="15" customHeight="1" thickBot="1" x14ac:dyDescent="0.3">
      <c r="A16" s="551" t="s">
        <v>66</v>
      </c>
      <c r="B16" s="554" t="s">
        <v>67</v>
      </c>
      <c r="C16" s="557" t="s">
        <v>69</v>
      </c>
      <c r="D16" s="558" t="s">
        <v>70</v>
      </c>
      <c r="E16" s="558"/>
      <c r="F16" s="558"/>
      <c r="G16" s="558"/>
      <c r="H16" s="558"/>
      <c r="I16" s="559"/>
      <c r="J16" s="560" t="s">
        <v>159</v>
      </c>
      <c r="K16" s="563" t="s">
        <v>160</v>
      </c>
      <c r="L16" s="560" t="s">
        <v>161</v>
      </c>
      <c r="M16" s="566" t="s">
        <v>162</v>
      </c>
      <c r="N16" s="569" t="s">
        <v>163</v>
      </c>
      <c r="O16" s="572" t="s">
        <v>164</v>
      </c>
      <c r="P16" s="575" t="s">
        <v>165</v>
      </c>
    </row>
    <row r="17" spans="1:16" s="227" customFormat="1" x14ac:dyDescent="0.25">
      <c r="A17" s="552"/>
      <c r="B17" s="555"/>
      <c r="C17" s="542"/>
      <c r="D17" s="542" t="s">
        <v>75</v>
      </c>
      <c r="E17" s="544" t="s">
        <v>76</v>
      </c>
      <c r="F17" s="544"/>
      <c r="G17" s="544"/>
      <c r="H17" s="545"/>
      <c r="I17" s="578" t="s">
        <v>77</v>
      </c>
      <c r="J17" s="561"/>
      <c r="K17" s="564"/>
      <c r="L17" s="561"/>
      <c r="M17" s="567"/>
      <c r="N17" s="570"/>
      <c r="O17" s="573"/>
      <c r="P17" s="576"/>
    </row>
    <row r="18" spans="1:16" s="227" customFormat="1" x14ac:dyDescent="0.25">
      <c r="A18" s="552"/>
      <c r="B18" s="555"/>
      <c r="C18" s="542"/>
      <c r="D18" s="542"/>
      <c r="E18" s="542" t="s">
        <v>81</v>
      </c>
      <c r="F18" s="544" t="s">
        <v>82</v>
      </c>
      <c r="G18" s="544"/>
      <c r="H18" s="545"/>
      <c r="I18" s="579"/>
      <c r="J18" s="561"/>
      <c r="K18" s="564"/>
      <c r="L18" s="561"/>
      <c r="M18" s="567"/>
      <c r="N18" s="570"/>
      <c r="O18" s="573"/>
      <c r="P18" s="576"/>
    </row>
    <row r="19" spans="1:16" s="227" customFormat="1" x14ac:dyDescent="0.25">
      <c r="A19" s="552"/>
      <c r="B19" s="555"/>
      <c r="C19" s="542"/>
      <c r="D19" s="542"/>
      <c r="E19" s="542"/>
      <c r="F19" s="542" t="s">
        <v>84</v>
      </c>
      <c r="G19" s="542" t="s">
        <v>85</v>
      </c>
      <c r="H19" s="546" t="s">
        <v>86</v>
      </c>
      <c r="I19" s="579"/>
      <c r="J19" s="561"/>
      <c r="K19" s="564"/>
      <c r="L19" s="561"/>
      <c r="M19" s="567"/>
      <c r="N19" s="570"/>
      <c r="O19" s="573"/>
      <c r="P19" s="576"/>
    </row>
    <row r="20" spans="1:16" s="227" customFormat="1" x14ac:dyDescent="0.25">
      <c r="A20" s="552"/>
      <c r="B20" s="555"/>
      <c r="C20" s="542"/>
      <c r="D20" s="542"/>
      <c r="E20" s="542"/>
      <c r="F20" s="542"/>
      <c r="G20" s="542"/>
      <c r="H20" s="546"/>
      <c r="I20" s="579"/>
      <c r="J20" s="561"/>
      <c r="K20" s="564"/>
      <c r="L20" s="561"/>
      <c r="M20" s="567"/>
      <c r="N20" s="570"/>
      <c r="O20" s="573"/>
      <c r="P20" s="576"/>
    </row>
    <row r="21" spans="1:16" s="227" customFormat="1" ht="49.15" customHeight="1" thickBot="1" x14ac:dyDescent="0.3">
      <c r="A21" s="553"/>
      <c r="B21" s="556"/>
      <c r="C21" s="543"/>
      <c r="D21" s="543"/>
      <c r="E21" s="543"/>
      <c r="F21" s="543"/>
      <c r="G21" s="543"/>
      <c r="H21" s="547"/>
      <c r="I21" s="580"/>
      <c r="J21" s="562"/>
      <c r="K21" s="565"/>
      <c r="L21" s="562"/>
      <c r="M21" s="568"/>
      <c r="N21" s="571"/>
      <c r="O21" s="574"/>
      <c r="P21" s="577"/>
    </row>
    <row r="22" spans="1:16" ht="15.75" thickBot="1" x14ac:dyDescent="0.3">
      <c r="A22" s="548" t="s">
        <v>177</v>
      </c>
      <c r="B22" s="549"/>
      <c r="C22" s="549"/>
      <c r="D22" s="549"/>
      <c r="E22" s="549"/>
      <c r="F22" s="549"/>
      <c r="G22" s="549"/>
      <c r="H22" s="549"/>
      <c r="I22" s="549"/>
      <c r="J22" s="549"/>
      <c r="K22" s="549"/>
      <c r="L22" s="549"/>
      <c r="M22" s="549"/>
      <c r="N22" s="549"/>
      <c r="O22" s="549"/>
      <c r="P22" s="550"/>
    </row>
    <row r="23" spans="1:16" ht="45" x14ac:dyDescent="0.25">
      <c r="A23" s="168" t="s">
        <v>141</v>
      </c>
      <c r="B23" s="169" t="s">
        <v>180</v>
      </c>
      <c r="C23" s="344">
        <v>5</v>
      </c>
      <c r="D23" s="163">
        <f t="shared" ref="D23:D30" si="3">C23*30</f>
        <v>150</v>
      </c>
      <c r="E23" s="164">
        <f t="shared" ref="E23:E30" si="4">SUM(F23:H23)</f>
        <v>58</v>
      </c>
      <c r="F23" s="165">
        <v>30</v>
      </c>
      <c r="G23" s="165"/>
      <c r="H23" s="345">
        <v>28</v>
      </c>
      <c r="I23" s="124">
        <f>D23-E23</f>
        <v>92</v>
      </c>
      <c r="J23" s="166" t="s">
        <v>169</v>
      </c>
      <c r="K23" s="167" t="s">
        <v>170</v>
      </c>
      <c r="L23" s="166" t="s">
        <v>166</v>
      </c>
      <c r="M23" s="207" t="s">
        <v>171</v>
      </c>
      <c r="N23" s="170" t="s">
        <v>186</v>
      </c>
      <c r="O23" s="171" t="s">
        <v>187</v>
      </c>
      <c r="P23" s="250"/>
    </row>
    <row r="24" spans="1:16" ht="45" x14ac:dyDescent="0.25">
      <c r="A24" s="192" t="s">
        <v>142</v>
      </c>
      <c r="B24" s="193" t="s">
        <v>181</v>
      </c>
      <c r="C24" s="346">
        <v>5</v>
      </c>
      <c r="D24" s="95">
        <f t="shared" si="3"/>
        <v>150</v>
      </c>
      <c r="E24" s="194">
        <f t="shared" si="4"/>
        <v>52</v>
      </c>
      <c r="F24" s="92">
        <v>30</v>
      </c>
      <c r="G24" s="93"/>
      <c r="H24" s="94">
        <v>22</v>
      </c>
      <c r="I24" s="195">
        <f>D24-E24</f>
        <v>98</v>
      </c>
      <c r="J24" s="196" t="s">
        <v>169</v>
      </c>
      <c r="K24" s="174" t="s">
        <v>170</v>
      </c>
      <c r="L24" s="196" t="s">
        <v>166</v>
      </c>
      <c r="M24" s="208" t="s">
        <v>171</v>
      </c>
      <c r="N24" s="172" t="s">
        <v>188</v>
      </c>
      <c r="O24" s="173" t="s">
        <v>189</v>
      </c>
      <c r="P24" s="251"/>
    </row>
    <row r="25" spans="1:16" ht="45" x14ac:dyDescent="0.25">
      <c r="A25" s="192" t="s">
        <v>143</v>
      </c>
      <c r="B25" s="175" t="s">
        <v>182</v>
      </c>
      <c r="C25" s="347">
        <v>5</v>
      </c>
      <c r="D25" s="160">
        <f t="shared" si="3"/>
        <v>150</v>
      </c>
      <c r="E25" s="96">
        <f t="shared" si="4"/>
        <v>52</v>
      </c>
      <c r="F25" s="92">
        <v>30</v>
      </c>
      <c r="G25" s="92"/>
      <c r="H25" s="348">
        <v>22</v>
      </c>
      <c r="I25" s="128">
        <f t="shared" ref="I25:I30" si="5">D25-E25</f>
        <v>98</v>
      </c>
      <c r="J25" s="125" t="s">
        <v>169</v>
      </c>
      <c r="K25" s="161" t="s">
        <v>170</v>
      </c>
      <c r="L25" s="125" t="s">
        <v>166</v>
      </c>
      <c r="M25" s="162" t="s">
        <v>171</v>
      </c>
      <c r="N25" s="256" t="s">
        <v>192</v>
      </c>
      <c r="O25" s="176" t="s">
        <v>193</v>
      </c>
      <c r="P25" s="252"/>
    </row>
    <row r="26" spans="1:16" ht="45.6" customHeight="1" x14ac:dyDescent="0.25">
      <c r="A26" s="192" t="s">
        <v>144</v>
      </c>
      <c r="B26" s="175" t="s">
        <v>183</v>
      </c>
      <c r="C26" s="346">
        <v>5</v>
      </c>
      <c r="D26" s="95">
        <f t="shared" si="3"/>
        <v>150</v>
      </c>
      <c r="E26" s="96">
        <f t="shared" si="4"/>
        <v>52</v>
      </c>
      <c r="F26" s="92">
        <v>30</v>
      </c>
      <c r="G26" s="93"/>
      <c r="H26" s="94">
        <v>22</v>
      </c>
      <c r="I26" s="195">
        <f t="shared" si="5"/>
        <v>98</v>
      </c>
      <c r="J26" s="196" t="s">
        <v>169</v>
      </c>
      <c r="K26" s="174" t="s">
        <v>170</v>
      </c>
      <c r="L26" s="196" t="s">
        <v>166</v>
      </c>
      <c r="M26" s="208" t="s">
        <v>171</v>
      </c>
      <c r="N26" s="177" t="s">
        <v>190</v>
      </c>
      <c r="O26" s="178" t="s">
        <v>191</v>
      </c>
      <c r="P26" s="253"/>
    </row>
    <row r="27" spans="1:16" ht="45" x14ac:dyDescent="0.25">
      <c r="A27" s="192" t="s">
        <v>145</v>
      </c>
      <c r="B27" s="203" t="s">
        <v>172</v>
      </c>
      <c r="C27" s="347">
        <v>5</v>
      </c>
      <c r="D27" s="160">
        <f t="shared" si="3"/>
        <v>150</v>
      </c>
      <c r="E27" s="96">
        <f t="shared" si="4"/>
        <v>58</v>
      </c>
      <c r="F27" s="92">
        <v>30</v>
      </c>
      <c r="G27" s="92"/>
      <c r="H27" s="348">
        <v>28</v>
      </c>
      <c r="I27" s="128">
        <f t="shared" si="5"/>
        <v>92</v>
      </c>
      <c r="J27" s="125" t="s">
        <v>169</v>
      </c>
      <c r="K27" s="161" t="s">
        <v>170</v>
      </c>
      <c r="L27" s="125" t="s">
        <v>166</v>
      </c>
      <c r="M27" s="162" t="s">
        <v>171</v>
      </c>
      <c r="N27" s="204" t="s">
        <v>173</v>
      </c>
      <c r="O27" s="199" t="s">
        <v>174</v>
      </c>
      <c r="P27" s="254"/>
    </row>
    <row r="28" spans="1:16" ht="45" x14ac:dyDescent="0.25">
      <c r="A28" s="192" t="s">
        <v>205</v>
      </c>
      <c r="B28" s="200" t="s">
        <v>184</v>
      </c>
      <c r="C28" s="346">
        <v>5</v>
      </c>
      <c r="D28" s="95">
        <f t="shared" si="3"/>
        <v>150</v>
      </c>
      <c r="E28" s="96">
        <f t="shared" si="4"/>
        <v>58</v>
      </c>
      <c r="F28" s="92">
        <v>30</v>
      </c>
      <c r="G28" s="93"/>
      <c r="H28" s="94">
        <v>28</v>
      </c>
      <c r="I28" s="195">
        <f t="shared" si="5"/>
        <v>92</v>
      </c>
      <c r="J28" s="196" t="s">
        <v>169</v>
      </c>
      <c r="K28" s="174" t="s">
        <v>170</v>
      </c>
      <c r="L28" s="196" t="s">
        <v>166</v>
      </c>
      <c r="M28" s="208" t="s">
        <v>171</v>
      </c>
      <c r="N28" s="201" t="s">
        <v>196</v>
      </c>
      <c r="O28" s="202" t="s">
        <v>194</v>
      </c>
      <c r="P28" s="253"/>
    </row>
    <row r="29" spans="1:16" ht="45" x14ac:dyDescent="0.25">
      <c r="A29" s="192" t="s">
        <v>206</v>
      </c>
      <c r="B29" s="197" t="s">
        <v>175</v>
      </c>
      <c r="C29" s="347">
        <v>5</v>
      </c>
      <c r="D29" s="160">
        <f t="shared" si="3"/>
        <v>150</v>
      </c>
      <c r="E29" s="96">
        <f t="shared" si="4"/>
        <v>58</v>
      </c>
      <c r="F29" s="92">
        <v>30</v>
      </c>
      <c r="G29" s="92"/>
      <c r="H29" s="348">
        <v>28</v>
      </c>
      <c r="I29" s="128">
        <f t="shared" si="5"/>
        <v>92</v>
      </c>
      <c r="J29" s="125" t="s">
        <v>169</v>
      </c>
      <c r="K29" s="161" t="s">
        <v>170</v>
      </c>
      <c r="L29" s="125" t="s">
        <v>166</v>
      </c>
      <c r="M29" s="162" t="s">
        <v>171</v>
      </c>
      <c r="N29" s="198" t="s">
        <v>197</v>
      </c>
      <c r="O29" s="199" t="s">
        <v>176</v>
      </c>
      <c r="P29" s="254"/>
    </row>
    <row r="30" spans="1:16" ht="45.75" thickBot="1" x14ac:dyDescent="0.3">
      <c r="A30" s="205" t="s">
        <v>207</v>
      </c>
      <c r="B30" s="180" t="s">
        <v>185</v>
      </c>
      <c r="C30" s="349">
        <v>5</v>
      </c>
      <c r="D30" s="129">
        <f t="shared" si="3"/>
        <v>150</v>
      </c>
      <c r="E30" s="130">
        <f t="shared" si="4"/>
        <v>52</v>
      </c>
      <c r="F30" s="131">
        <v>30</v>
      </c>
      <c r="G30" s="131"/>
      <c r="H30" s="350">
        <v>22</v>
      </c>
      <c r="I30" s="132">
        <f t="shared" si="5"/>
        <v>98</v>
      </c>
      <c r="J30" s="133" t="s">
        <v>169</v>
      </c>
      <c r="K30" s="134" t="s">
        <v>170</v>
      </c>
      <c r="L30" s="133" t="s">
        <v>166</v>
      </c>
      <c r="M30" s="209" t="s">
        <v>171</v>
      </c>
      <c r="N30" s="257" t="s">
        <v>192</v>
      </c>
      <c r="O30" s="179" t="s">
        <v>195</v>
      </c>
      <c r="P30" s="255"/>
    </row>
    <row r="32" spans="1:16" x14ac:dyDescent="0.25">
      <c r="B32" s="246"/>
    </row>
  </sheetData>
  <mergeCells count="40">
    <mergeCell ref="K4:K9"/>
    <mergeCell ref="F7:F9"/>
    <mergeCell ref="G7:G9"/>
    <mergeCell ref="H7:H9"/>
    <mergeCell ref="A4:A9"/>
    <mergeCell ref="B4:B9"/>
    <mergeCell ref="C4:C9"/>
    <mergeCell ref="D4:I4"/>
    <mergeCell ref="J4:J9"/>
    <mergeCell ref="D5:D9"/>
    <mergeCell ref="E5:H5"/>
    <mergeCell ref="I5:I9"/>
    <mergeCell ref="E6:E9"/>
    <mergeCell ref="F6:H6"/>
    <mergeCell ref="L4:L9"/>
    <mergeCell ref="M4:M9"/>
    <mergeCell ref="N4:N9"/>
    <mergeCell ref="O4:O9"/>
    <mergeCell ref="P4:P9"/>
    <mergeCell ref="A22:P22"/>
    <mergeCell ref="A10:P10"/>
    <mergeCell ref="A16:A21"/>
    <mergeCell ref="B16:B21"/>
    <mergeCell ref="C16:C21"/>
    <mergeCell ref="D16:I16"/>
    <mergeCell ref="J16:J21"/>
    <mergeCell ref="K16:K21"/>
    <mergeCell ref="L16:L21"/>
    <mergeCell ref="M16:M21"/>
    <mergeCell ref="N16:N21"/>
    <mergeCell ref="O16:O21"/>
    <mergeCell ref="P16:P21"/>
    <mergeCell ref="D17:D21"/>
    <mergeCell ref="E17:H17"/>
    <mergeCell ref="I17:I21"/>
    <mergeCell ref="E18:E21"/>
    <mergeCell ref="F18:H18"/>
    <mergeCell ref="F19:F21"/>
    <mergeCell ref="G19:G21"/>
    <mergeCell ref="H19:H21"/>
  </mergeCells>
  <hyperlinks>
    <hyperlink ref="N27" r:id="rId1"/>
    <hyperlink ref="O29" r:id="rId2"/>
    <hyperlink ref="O27" r:id="rId3"/>
    <hyperlink ref="N23" r:id="rId4"/>
    <hyperlink ref="O23" r:id="rId5"/>
    <hyperlink ref="N24" r:id="rId6"/>
    <hyperlink ref="O24" r:id="rId7"/>
    <hyperlink ref="N26" r:id="rId8"/>
    <hyperlink ref="O26" r:id="rId9"/>
    <hyperlink ref="O28" r:id="rId10"/>
    <hyperlink ref="O30" r:id="rId11"/>
    <hyperlink ref="N28" r:id="rId12"/>
    <hyperlink ref="N29" r:id="rId13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3</vt:i4>
      </vt:variant>
    </vt:vector>
  </HeadingPairs>
  <TitlesOfParts>
    <vt:vector size="3" baseType="lpstr">
      <vt:lpstr>Титулка ФМБ</vt:lpstr>
      <vt:lpstr>фах мол бак</vt:lpstr>
      <vt:lpstr>Каталог ВК мол бак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Міщанюк Ольга Віталіївна</dc:creator>
  <cp:lastModifiedBy>Admin</cp:lastModifiedBy>
  <cp:lastPrinted>2020-07-08T11:47:51Z</cp:lastPrinted>
  <dcterms:created xsi:type="dcterms:W3CDTF">2020-07-08T11:27:00Z</dcterms:created>
  <dcterms:modified xsi:type="dcterms:W3CDTF">2023-06-27T11:21:39Z</dcterms:modified>
</cp:coreProperties>
</file>