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800"/>
  </bookViews>
  <sheets>
    <sheet name="ГРАФІК НАВЧАЛЬНОГО ПРОЦЕСУ" sheetId="1" r:id="rId1"/>
    <sheet name="Навчальний план" sheetId="2" r:id="rId2"/>
  </sheets>
  <definedNames>
    <definedName name="_xlnm.Print_Area" localSheetId="0">'ГРАФІК НАВЧАЛЬНОГО ПРОЦЕСУ'!$A$1:$BI$40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1" i="2" l="1"/>
  <c r="J51" i="2"/>
  <c r="K51" i="2"/>
  <c r="L51" i="2"/>
  <c r="M51" i="2"/>
  <c r="N51" i="2"/>
  <c r="O51" i="2"/>
  <c r="H51" i="2"/>
  <c r="AA48" i="2"/>
  <c r="X48" i="2"/>
  <c r="W48" i="2"/>
  <c r="V48" i="2"/>
  <c r="U48" i="2"/>
  <c r="I48" i="2"/>
  <c r="H48" i="2" s="1"/>
  <c r="X47" i="2"/>
  <c r="W47" i="2"/>
  <c r="V47" i="2"/>
  <c r="U47" i="2"/>
  <c r="AA47" i="2" s="1"/>
  <c r="I47" i="2"/>
  <c r="H47" i="2" s="1"/>
  <c r="AA46" i="2"/>
  <c r="X46" i="2"/>
  <c r="W46" i="2"/>
  <c r="V46" i="2"/>
  <c r="U46" i="2"/>
  <c r="I46" i="2"/>
  <c r="H46" i="2"/>
  <c r="M50" i="2"/>
  <c r="I39" i="2"/>
  <c r="H39" i="2" s="1"/>
  <c r="H40" i="2" s="1"/>
  <c r="J50" i="2"/>
  <c r="K50" i="2"/>
  <c r="L50" i="2"/>
  <c r="N50" i="2"/>
  <c r="O50" i="2"/>
  <c r="P50" i="2"/>
  <c r="Q50" i="2"/>
  <c r="AA38" i="2"/>
  <c r="U39" i="2"/>
  <c r="V39" i="2"/>
  <c r="W39" i="2"/>
  <c r="X39" i="2"/>
  <c r="J40" i="2"/>
  <c r="K40" i="2"/>
  <c r="L40" i="2"/>
  <c r="M40" i="2"/>
  <c r="N40" i="2"/>
  <c r="O40" i="2"/>
  <c r="P40" i="2"/>
  <c r="Q40" i="2"/>
  <c r="AA40" i="2"/>
  <c r="I49" i="2"/>
  <c r="H49" i="2" s="1"/>
  <c r="I43" i="2"/>
  <c r="I42" i="2"/>
  <c r="X28" i="2"/>
  <c r="W28" i="2"/>
  <c r="V28" i="2"/>
  <c r="U28" i="2"/>
  <c r="I28" i="2"/>
  <c r="H28" i="2" s="1"/>
  <c r="J37" i="2"/>
  <c r="K37" i="2"/>
  <c r="L37" i="2"/>
  <c r="M37" i="2"/>
  <c r="N37" i="2"/>
  <c r="O37" i="2"/>
  <c r="P37" i="2"/>
  <c r="P51" i="2" s="1"/>
  <c r="Q37" i="2"/>
  <c r="Q51" i="2" s="1"/>
  <c r="X32" i="2"/>
  <c r="W32" i="2"/>
  <c r="V32" i="2"/>
  <c r="U32" i="2"/>
  <c r="I32" i="2"/>
  <c r="H32" i="2" s="1"/>
  <c r="X14" i="2"/>
  <c r="W14" i="2"/>
  <c r="V14" i="2"/>
  <c r="U14" i="2"/>
  <c r="I14" i="2"/>
  <c r="H14" i="2" s="1"/>
  <c r="X22" i="2"/>
  <c r="W22" i="2"/>
  <c r="V22" i="2"/>
  <c r="U22" i="2"/>
  <c r="I22" i="2"/>
  <c r="H22" i="2" s="1"/>
  <c r="X18" i="2"/>
  <c r="W18" i="2"/>
  <c r="V18" i="2"/>
  <c r="U18" i="2"/>
  <c r="X19" i="2"/>
  <c r="W19" i="2"/>
  <c r="V19" i="2"/>
  <c r="U19" i="2"/>
  <c r="I19" i="2"/>
  <c r="I66" i="2"/>
  <c r="H66" i="2"/>
  <c r="I65" i="2"/>
  <c r="H65" i="2"/>
  <c r="I64" i="2"/>
  <c r="H64" i="2"/>
  <c r="I63" i="2"/>
  <c r="H63" i="2"/>
  <c r="I62" i="2"/>
  <c r="H62" i="2"/>
  <c r="I61" i="2"/>
  <c r="H61" i="2"/>
  <c r="I60" i="2"/>
  <c r="H60" i="2"/>
  <c r="I59" i="2"/>
  <c r="H59" i="2"/>
  <c r="I58" i="2"/>
  <c r="H58" i="2"/>
  <c r="I57" i="2"/>
  <c r="H57" i="2"/>
  <c r="I56" i="2"/>
  <c r="H56" i="2"/>
  <c r="I84" i="2"/>
  <c r="H84" i="2"/>
  <c r="I83" i="2"/>
  <c r="H83" i="2"/>
  <c r="I82" i="2"/>
  <c r="H82" i="2"/>
  <c r="I81" i="2"/>
  <c r="H81" i="2"/>
  <c r="I80" i="2"/>
  <c r="H80" i="2"/>
  <c r="I79" i="2"/>
  <c r="H79" i="2"/>
  <c r="I78" i="2"/>
  <c r="H78" i="2"/>
  <c r="I77" i="2"/>
  <c r="H77" i="2"/>
  <c r="I76" i="2"/>
  <c r="H76" i="2"/>
  <c r="I75" i="2"/>
  <c r="H75" i="2"/>
  <c r="I74" i="2"/>
  <c r="H74" i="2"/>
  <c r="H50" i="2" l="1"/>
  <c r="Y39" i="2"/>
  <c r="AA39" i="2" s="1"/>
  <c r="I40" i="2"/>
  <c r="I50" i="2"/>
  <c r="Y32" i="2"/>
  <c r="AA32" i="2" s="1"/>
  <c r="Y28" i="2"/>
  <c r="AA28" i="2" s="1"/>
  <c r="Y19" i="2"/>
  <c r="AA19" i="2" s="1"/>
  <c r="Y22" i="2"/>
  <c r="AA22" i="2" s="1"/>
  <c r="Y14" i="2"/>
  <c r="AA14" i="2" s="1"/>
  <c r="Y18" i="2"/>
  <c r="AA18" i="2" s="1"/>
  <c r="M74" i="2"/>
  <c r="M75" i="2"/>
  <c r="M76" i="2"/>
  <c r="M77" i="2"/>
  <c r="M78" i="2"/>
  <c r="M79" i="2"/>
  <c r="M80" i="2"/>
  <c r="M81" i="2"/>
  <c r="M82" i="2"/>
  <c r="M83" i="2"/>
  <c r="M84" i="2"/>
  <c r="M56" i="2"/>
  <c r="M57" i="2"/>
  <c r="M58" i="2"/>
  <c r="M59" i="2"/>
  <c r="M60" i="2"/>
  <c r="M61" i="2"/>
  <c r="M62" i="2"/>
  <c r="M63" i="2"/>
  <c r="M64" i="2"/>
  <c r="M65" i="2"/>
  <c r="M66" i="2"/>
  <c r="J44" i="2"/>
  <c r="K44" i="2"/>
  <c r="L44" i="2"/>
  <c r="M44" i="2"/>
  <c r="N44" i="2"/>
  <c r="O44" i="2"/>
  <c r="P44" i="2"/>
  <c r="Q44" i="2"/>
  <c r="AA50" i="2"/>
  <c r="AA45" i="2"/>
  <c r="AE55" i="2" l="1"/>
  <c r="X49" i="2"/>
  <c r="W49" i="2"/>
  <c r="V49" i="2"/>
  <c r="AA30" i="2"/>
  <c r="AA31" i="2"/>
  <c r="AA37" i="2"/>
  <c r="AA41" i="2"/>
  <c r="AA44" i="2"/>
  <c r="X20" i="2" l="1"/>
  <c r="W20" i="2"/>
  <c r="V20" i="2"/>
  <c r="U20" i="2"/>
  <c r="I20" i="2"/>
  <c r="Y20" i="2" l="1"/>
  <c r="AA20" i="2" s="1"/>
  <c r="U49" i="2" l="1"/>
  <c r="AA49" i="2" s="1"/>
  <c r="W42" i="2"/>
  <c r="X42" i="2"/>
  <c r="W43" i="2"/>
  <c r="X43" i="2"/>
  <c r="X35" i="2"/>
  <c r="W35" i="2"/>
  <c r="V35" i="2"/>
  <c r="U35" i="2"/>
  <c r="I35" i="2"/>
  <c r="X36" i="2"/>
  <c r="W36" i="2"/>
  <c r="V36" i="2"/>
  <c r="U36" i="2"/>
  <c r="I36" i="2"/>
  <c r="X34" i="2"/>
  <c r="W34" i="2"/>
  <c r="V34" i="2"/>
  <c r="U34" i="2"/>
  <c r="Y34" i="2" l="1"/>
  <c r="AA34" i="2" s="1"/>
  <c r="Y35" i="2"/>
  <c r="Y36" i="2"/>
  <c r="AA36" i="2" s="1"/>
  <c r="U65" i="2"/>
  <c r="V65" i="2" s="1"/>
  <c r="W26" i="2"/>
  <c r="U24" i="2"/>
  <c r="U102" i="2"/>
  <c r="U101" i="2"/>
  <c r="U100" i="2"/>
  <c r="U99" i="2"/>
  <c r="U98" i="2"/>
  <c r="Z93" i="2"/>
  <c r="Y93" i="2"/>
  <c r="X93" i="2"/>
  <c r="W93" i="2"/>
  <c r="F93" i="2"/>
  <c r="E93" i="2"/>
  <c r="D93" i="2"/>
  <c r="I92" i="2"/>
  <c r="H92" i="2"/>
  <c r="I91" i="2"/>
  <c r="I90" i="2" s="1"/>
  <c r="H91" i="2"/>
  <c r="S90" i="2"/>
  <c r="R90" i="2"/>
  <c r="Q90" i="2"/>
  <c r="P90" i="2"/>
  <c r="L90" i="2"/>
  <c r="K90" i="2"/>
  <c r="J90" i="2"/>
  <c r="G90" i="2"/>
  <c r="S88" i="2"/>
  <c r="R88" i="2"/>
  <c r="Q88" i="2"/>
  <c r="P88" i="2"/>
  <c r="L88" i="2"/>
  <c r="K88" i="2"/>
  <c r="J88" i="2"/>
  <c r="G88" i="2"/>
  <c r="C88" i="2"/>
  <c r="C93" i="2" s="1"/>
  <c r="H87" i="2"/>
  <c r="M87" i="2" s="1"/>
  <c r="I86" i="2"/>
  <c r="H86" i="2"/>
  <c r="I85" i="2"/>
  <c r="H85" i="2"/>
  <c r="F71" i="2"/>
  <c r="E71" i="2"/>
  <c r="D71" i="2"/>
  <c r="C71" i="2"/>
  <c r="I70" i="2"/>
  <c r="I69" i="2" s="1"/>
  <c r="H70" i="2"/>
  <c r="S69" i="2"/>
  <c r="R69" i="2"/>
  <c r="Q69" i="2"/>
  <c r="P69" i="2"/>
  <c r="L69" i="2"/>
  <c r="K69" i="2"/>
  <c r="J69" i="2"/>
  <c r="G69" i="2"/>
  <c r="S67" i="2"/>
  <c r="R67" i="2"/>
  <c r="Q67" i="2"/>
  <c r="P67" i="2"/>
  <c r="L67" i="2"/>
  <c r="K67" i="2"/>
  <c r="J67" i="2"/>
  <c r="G67" i="2"/>
  <c r="G71" i="2" s="1"/>
  <c r="V43" i="2"/>
  <c r="U43" i="2"/>
  <c r="H43" i="2"/>
  <c r="V42" i="2"/>
  <c r="U42" i="2"/>
  <c r="X33" i="2"/>
  <c r="W33" i="2"/>
  <c r="V33" i="2"/>
  <c r="U33" i="2"/>
  <c r="I33" i="2"/>
  <c r="Q30" i="2"/>
  <c r="P30" i="2"/>
  <c r="O30" i="2"/>
  <c r="N30" i="2"/>
  <c r="M30" i="2"/>
  <c r="L30" i="2"/>
  <c r="K30" i="2"/>
  <c r="J30" i="2"/>
  <c r="X29" i="2"/>
  <c r="W29" i="2"/>
  <c r="V29" i="2"/>
  <c r="U29" i="2"/>
  <c r="I29" i="2"/>
  <c r="H29" i="2" s="1"/>
  <c r="X27" i="2"/>
  <c r="W27" i="2"/>
  <c r="V27" i="2"/>
  <c r="U27" i="2"/>
  <c r="I27" i="2"/>
  <c r="H27" i="2" s="1"/>
  <c r="X26" i="2"/>
  <c r="V26" i="2"/>
  <c r="U26" i="2"/>
  <c r="I26" i="2"/>
  <c r="H26" i="2" s="1"/>
  <c r="X25" i="2"/>
  <c r="W25" i="2"/>
  <c r="V25" i="2"/>
  <c r="U25" i="2"/>
  <c r="I25" i="2"/>
  <c r="H25" i="2" s="1"/>
  <c r="X24" i="2"/>
  <c r="W24" i="2"/>
  <c r="V24" i="2"/>
  <c r="I24" i="2"/>
  <c r="H24" i="2" s="1"/>
  <c r="X23" i="2"/>
  <c r="W23" i="2"/>
  <c r="V23" i="2"/>
  <c r="U23" i="2"/>
  <c r="I23" i="2"/>
  <c r="H23" i="2" s="1"/>
  <c r="X21" i="2"/>
  <c r="W21" i="2"/>
  <c r="V21" i="2"/>
  <c r="U21" i="2"/>
  <c r="I21" i="2"/>
  <c r="H21" i="2" s="1"/>
  <c r="X17" i="2"/>
  <c r="W17" i="2"/>
  <c r="V17" i="2"/>
  <c r="U17" i="2"/>
  <c r="I17" i="2"/>
  <c r="H17" i="2" s="1"/>
  <c r="X16" i="2"/>
  <c r="W16" i="2"/>
  <c r="V16" i="2"/>
  <c r="U16" i="2"/>
  <c r="I16" i="2"/>
  <c r="H16" i="2" s="1"/>
  <c r="X15" i="2"/>
  <c r="W15" i="2"/>
  <c r="V15" i="2"/>
  <c r="U15" i="2"/>
  <c r="I15" i="2"/>
  <c r="H15" i="2" s="1"/>
  <c r="X13" i="2"/>
  <c r="W13" i="2"/>
  <c r="V13" i="2"/>
  <c r="U13" i="2"/>
  <c r="I13" i="2"/>
  <c r="H13" i="2" s="1"/>
  <c r="X12" i="2"/>
  <c r="W12" i="2"/>
  <c r="V12" i="2"/>
  <c r="U12" i="2"/>
  <c r="I12" i="2"/>
  <c r="H12" i="2" s="1"/>
  <c r="X11" i="2"/>
  <c r="W11" i="2"/>
  <c r="V11" i="2"/>
  <c r="U11" i="2"/>
  <c r="I11" i="2"/>
  <c r="H11" i="2" s="1"/>
  <c r="B8" i="2"/>
  <c r="C8" i="2" s="1"/>
  <c r="D8" i="2" s="1"/>
  <c r="E8" i="2" s="1"/>
  <c r="F8" i="2" s="1"/>
  <c r="G8" i="2" s="1"/>
  <c r="H8" i="2" s="1"/>
  <c r="I8" i="2" s="1"/>
  <c r="J8" i="2" s="1"/>
  <c r="K8" i="2" s="1"/>
  <c r="L8" i="2" s="1"/>
  <c r="M8" i="2" s="1"/>
  <c r="N8" i="2" s="1"/>
  <c r="O8" i="2" s="1"/>
  <c r="P8" i="2" s="1"/>
  <c r="Q8" i="2" s="1"/>
  <c r="R8" i="2" s="1"/>
  <c r="S8" i="2" s="1"/>
  <c r="O5" i="2"/>
  <c r="P5" i="2" s="1"/>
  <c r="Q5" i="2" s="1"/>
  <c r="H30" i="2" l="1"/>
  <c r="H33" i="2"/>
  <c r="H37" i="2" s="1"/>
  <c r="I37" i="2"/>
  <c r="I44" i="2"/>
  <c r="U51" i="2"/>
  <c r="AA35" i="2"/>
  <c r="W51" i="2"/>
  <c r="X51" i="2"/>
  <c r="V51" i="2"/>
  <c r="Y42" i="2"/>
  <c r="AA42" i="2" s="1"/>
  <c r="L71" i="2"/>
  <c r="Q71" i="2"/>
  <c r="S71" i="2"/>
  <c r="M70" i="2"/>
  <c r="M69" i="2" s="1"/>
  <c r="Y43" i="2"/>
  <c r="AA43" i="2" s="1"/>
  <c r="H88" i="2"/>
  <c r="E97" i="2"/>
  <c r="K71" i="2"/>
  <c r="P71" i="2"/>
  <c r="R71" i="2"/>
  <c r="U78" i="2"/>
  <c r="V78" i="2" s="1"/>
  <c r="U79" i="2"/>
  <c r="V79" i="2" s="1"/>
  <c r="U81" i="2"/>
  <c r="V81" i="2" s="1"/>
  <c r="J93" i="2"/>
  <c r="L93" i="2"/>
  <c r="K93" i="2"/>
  <c r="K97" i="2" s="1"/>
  <c r="U77" i="2"/>
  <c r="V77" i="2" s="1"/>
  <c r="U84" i="2"/>
  <c r="V84" i="2" s="1"/>
  <c r="C97" i="2"/>
  <c r="U57" i="2"/>
  <c r="V57" i="2" s="1"/>
  <c r="U58" i="2"/>
  <c r="V58" i="2" s="1"/>
  <c r="U60" i="2"/>
  <c r="V60" i="2" s="1"/>
  <c r="U62" i="2"/>
  <c r="V62" i="2" s="1"/>
  <c r="H69" i="2"/>
  <c r="U70" i="2"/>
  <c r="V70" i="2" s="1"/>
  <c r="I88" i="2"/>
  <c r="I93" i="2" s="1"/>
  <c r="U75" i="2"/>
  <c r="V75" i="2" s="1"/>
  <c r="U82" i="2"/>
  <c r="V82" i="2" s="1"/>
  <c r="U66" i="2"/>
  <c r="V66" i="2" s="1"/>
  <c r="M85" i="2"/>
  <c r="M86" i="2"/>
  <c r="P93" i="2"/>
  <c r="R93" i="2"/>
  <c r="G93" i="2"/>
  <c r="G97" i="2" s="1"/>
  <c r="H94" i="2" s="1"/>
  <c r="S93" i="2"/>
  <c r="S97" i="2" s="1"/>
  <c r="U91" i="2"/>
  <c r="V91" i="2" s="1"/>
  <c r="U64" i="2"/>
  <c r="V64" i="2" s="1"/>
  <c r="U56" i="2"/>
  <c r="V56" i="2" s="1"/>
  <c r="J71" i="2"/>
  <c r="U61" i="2"/>
  <c r="V61" i="2" s="1"/>
  <c r="H67" i="2"/>
  <c r="Q93" i="2"/>
  <c r="Q97" i="2" s="1"/>
  <c r="H90" i="2"/>
  <c r="M92" i="2"/>
  <c r="D97" i="2"/>
  <c r="F97" i="2"/>
  <c r="I67" i="2"/>
  <c r="I71" i="2" s="1"/>
  <c r="U59" i="2"/>
  <c r="V59" i="2" s="1"/>
  <c r="U63" i="2"/>
  <c r="V63" i="2" s="1"/>
  <c r="U76" i="2"/>
  <c r="V76" i="2" s="1"/>
  <c r="U80" i="2"/>
  <c r="V80" i="2" s="1"/>
  <c r="U83" i="2"/>
  <c r="V83" i="2" s="1"/>
  <c r="M91" i="2"/>
  <c r="U92" i="2"/>
  <c r="V92" i="2" s="1"/>
  <c r="U74" i="2"/>
  <c r="V74" i="2" s="1"/>
  <c r="Y21" i="2"/>
  <c r="AA21" i="2" s="1"/>
  <c r="Y23" i="2"/>
  <c r="AA23" i="2" s="1"/>
  <c r="Y24" i="2"/>
  <c r="AA24" i="2" s="1"/>
  <c r="Y33" i="2"/>
  <c r="AA33" i="2" s="1"/>
  <c r="Y15" i="2"/>
  <c r="AA15" i="2" s="1"/>
  <c r="Y16" i="2"/>
  <c r="AA16" i="2" s="1"/>
  <c r="Y27" i="2"/>
  <c r="AA27" i="2" s="1"/>
  <c r="Y12" i="2"/>
  <c r="AA12" i="2" s="1"/>
  <c r="Y13" i="2"/>
  <c r="AA13" i="2" s="1"/>
  <c r="Y17" i="2"/>
  <c r="AA17" i="2" s="1"/>
  <c r="Y25" i="2"/>
  <c r="AA25" i="2" s="1"/>
  <c r="Y26" i="2"/>
  <c r="AA26" i="2" s="1"/>
  <c r="Y29" i="2"/>
  <c r="AA29" i="2" s="1"/>
  <c r="Y11" i="2"/>
  <c r="AA11" i="2" s="1"/>
  <c r="I30" i="2"/>
  <c r="H42" i="2"/>
  <c r="H44" i="2" s="1"/>
  <c r="P97" i="2" l="1"/>
  <c r="R97" i="2"/>
  <c r="AA51" i="2"/>
  <c r="Y51" i="2"/>
  <c r="L97" i="2"/>
  <c r="H93" i="2"/>
  <c r="J97" i="2"/>
  <c r="M67" i="2"/>
  <c r="M71" i="2" s="1"/>
  <c r="H71" i="2"/>
  <c r="H95" i="2"/>
  <c r="M90" i="2"/>
  <c r="M88" i="2"/>
  <c r="I97" i="2"/>
  <c r="U52" i="2"/>
  <c r="W52" i="2"/>
  <c r="U97" i="2" l="1"/>
  <c r="H97" i="2"/>
  <c r="M93" i="2"/>
  <c r="M97" i="2" s="1"/>
  <c r="Y52" i="2"/>
  <c r="BD30" i="1" l="1"/>
  <c r="BE30" i="1"/>
  <c r="BF30" i="1"/>
  <c r="BG30" i="1"/>
  <c r="BH30" i="1"/>
  <c r="BC30" i="1"/>
  <c r="BI28" i="1"/>
  <c r="BI29" i="1"/>
  <c r="BI27" i="1"/>
  <c r="BI30" i="1" l="1"/>
</calcChain>
</file>

<file path=xl/sharedStrings.xml><?xml version="1.0" encoding="utf-8"?>
<sst xmlns="http://schemas.openxmlformats.org/spreadsheetml/2006/main" count="427" uniqueCount="253">
  <si>
    <t>ЗАТВЕРДЖУЮ</t>
  </si>
  <si>
    <t>ЗАТВЕРДЖЕНО</t>
  </si>
  <si>
    <t>Президент Відкритого</t>
  </si>
  <si>
    <t>рішенням Вченої ради</t>
  </si>
  <si>
    <t>міжнародного університету</t>
  </si>
  <si>
    <t>Н А В Ч А Л Ь Н И Й    П Л А Н</t>
  </si>
  <si>
    <t>Відкритого міжнародного університету</t>
  </si>
  <si>
    <t>розвитку людини "Україна"</t>
  </si>
  <si>
    <t>__________________ П.М. Таланчук</t>
  </si>
  <si>
    <t>Освітньо-професійна програма</t>
  </si>
  <si>
    <t xml:space="preserve">                                                        </t>
  </si>
  <si>
    <t xml:space="preserve">                                                                                                 </t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</si>
  <si>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</si>
  <si>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</si>
  <si>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</si>
  <si>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</si>
  <si>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</si>
  <si>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</si>
  <si>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</si>
  <si>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</si>
  <si>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</si>
  <si>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</si>
  <si>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</si>
  <si>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</si>
  <si>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</si>
  <si>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</si>
  <si>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I</t>
  </si>
  <si>
    <t>Т</t>
  </si>
  <si>
    <t>С</t>
  </si>
  <si>
    <t>К</t>
  </si>
  <si>
    <t>П</t>
  </si>
  <si>
    <t>II</t>
  </si>
  <si>
    <t>III</t>
  </si>
  <si>
    <t>Е</t>
  </si>
  <si>
    <t>Екзаменаційна сесія</t>
  </si>
  <si>
    <t>Практика</t>
  </si>
  <si>
    <t>Канікули</t>
  </si>
  <si>
    <t>Семестр</t>
  </si>
  <si>
    <t>Тижні</t>
  </si>
  <si>
    <t>Назва</t>
  </si>
  <si>
    <t>Ознайомча</t>
  </si>
  <si>
    <t>Навчальна</t>
  </si>
  <si>
    <t>Міністерство освіти і науки України</t>
  </si>
  <si>
    <t>Заклад вищої освіти</t>
  </si>
  <si>
    <t>Фаховий коледж "Освіта"</t>
  </si>
  <si>
    <t>підготовки фахового молодшого бакалавра</t>
  </si>
  <si>
    <t>Спеціалізація _____________________________________________</t>
  </si>
  <si>
    <r>
      <t xml:space="preserve">Освітньо-професійний ступінь: </t>
    </r>
    <r>
      <rPr>
        <b/>
        <sz val="12"/>
        <rFont val="Times New Roman"/>
        <family val="1"/>
        <charset val="204"/>
      </rPr>
      <t>фаховий молодший бакалавр</t>
    </r>
  </si>
  <si>
    <t>Професійна кваліфікація _______________________________</t>
  </si>
  <si>
    <r>
      <t xml:space="preserve">На основі: </t>
    </r>
    <r>
      <rPr>
        <b/>
        <sz val="12"/>
        <rFont val="Times New Roman"/>
        <family val="1"/>
        <charset val="204"/>
      </rPr>
      <t>базової середньої освіти</t>
    </r>
  </si>
  <si>
    <t>Теоретичне навчання</t>
  </si>
  <si>
    <t>Виконання кваліфікаційної роботи</t>
  </si>
  <si>
    <t>Всього тижнів у навчальному році</t>
  </si>
  <si>
    <t>Атестація здобувачів ФПО</t>
  </si>
  <si>
    <t>Всього</t>
  </si>
  <si>
    <t>Назви практики</t>
  </si>
  <si>
    <t>Кредити ЄКТС</t>
  </si>
  <si>
    <t>Форми атестації</t>
  </si>
  <si>
    <t>ДПА</t>
  </si>
  <si>
    <t>ЗНО</t>
  </si>
  <si>
    <t>Форма атестації (іспит, дипломний проєкт (робота))</t>
  </si>
  <si>
    <t>Комплексний кваліфікаційний іспит</t>
  </si>
  <si>
    <t>Назва предмета*</t>
  </si>
  <si>
    <t>* Предмети відповідно до законодавства</t>
  </si>
  <si>
    <r>
      <t>ПОЗНАЧЕННЯ:</t>
    </r>
    <r>
      <rPr>
        <sz val="9"/>
        <rFont val="Times New Roman"/>
        <family val="1"/>
        <charset val="204"/>
      </rPr>
      <t xml:space="preserve"> Т – теоретичне навчання, П – практика, С – екзаменаційна сесія, К – канікули, ДЕ – державна підсумкова атестація, Д – підготовка кваліфікаційної роботи, А – підсумкова атестація</t>
    </r>
  </si>
  <si>
    <t>НАЗВА НАВЧАЛЬНОЇ ДИСЦИПЛІНИ</t>
  </si>
  <si>
    <t>Розподіл за семестрами</t>
  </si>
  <si>
    <t>Кількість кредитів ЄКТС</t>
  </si>
  <si>
    <t>Кількість годин</t>
  </si>
  <si>
    <t>Розподіл годин на тиждень за курсами і семестрами</t>
  </si>
  <si>
    <t>екзамени</t>
  </si>
  <si>
    <t>заліки</t>
  </si>
  <si>
    <t>курсові</t>
  </si>
  <si>
    <t>загальний обсяг</t>
  </si>
  <si>
    <t>аудиторних</t>
  </si>
  <si>
    <t>самостійна робота</t>
  </si>
  <si>
    <t>I курс</t>
  </si>
  <si>
    <t>II курс</t>
  </si>
  <si>
    <t>проєкти</t>
  </si>
  <si>
    <t>роботи</t>
  </si>
  <si>
    <t>всього</t>
  </si>
  <si>
    <t>у тому числі:</t>
  </si>
  <si>
    <t>семестри</t>
  </si>
  <si>
    <t>лекції</t>
  </si>
  <si>
    <t>лабораторні</t>
  </si>
  <si>
    <t>практичні</t>
  </si>
  <si>
    <t>кількість тижнів у семестрі</t>
  </si>
  <si>
    <t>Код освітньої компоненти</t>
  </si>
  <si>
    <t>ІІІ курс</t>
  </si>
  <si>
    <t>Українська література</t>
  </si>
  <si>
    <t>Зарубіжна література</t>
  </si>
  <si>
    <t>Всесвітня історія</t>
  </si>
  <si>
    <t>Математика (алгебра і початки аналізу та геометрія)</t>
  </si>
  <si>
    <t>Географія</t>
  </si>
  <si>
    <t>Хімія</t>
  </si>
  <si>
    <t>Захист України</t>
  </si>
  <si>
    <t>Разом</t>
  </si>
  <si>
    <t>За програмою профільної середньої освіти</t>
  </si>
  <si>
    <t>Вибірково-обов'язкові предмети</t>
  </si>
  <si>
    <t>Всього за програмою профільної середньої освіти</t>
  </si>
  <si>
    <t>Тижневе навантаження</t>
  </si>
  <si>
    <t>Фізика і астрономія</t>
  </si>
  <si>
    <t>За освітньо-професійною програмою фахового молодшого бакалавра</t>
  </si>
  <si>
    <t>І. ЦИКЛ ЗАГАЛЬНОЇ ПІДГОТОВКИ</t>
  </si>
  <si>
    <t>ОК 1.1</t>
  </si>
  <si>
    <t>ОК 1.2</t>
  </si>
  <si>
    <t>ОК 1.3</t>
  </si>
  <si>
    <t>ОК 1.4</t>
  </si>
  <si>
    <t>ОК 1.5</t>
  </si>
  <si>
    <t>ОК 1.6</t>
  </si>
  <si>
    <t>ОК 1.7</t>
  </si>
  <si>
    <t>ОК 1.8</t>
  </si>
  <si>
    <t>ОК 1.9</t>
  </si>
  <si>
    <t>ОК 1.10</t>
  </si>
  <si>
    <t>Всього за п. 1.1</t>
  </si>
  <si>
    <t>Години на семестр</t>
  </si>
  <si>
    <t>ВК 1.2</t>
  </si>
  <si>
    <t>Всього за п. 1.2</t>
  </si>
  <si>
    <t>ІІ. ЦИКЛ ПРОФЕСІЙНОЇ ПІДГОТОВКИ</t>
  </si>
  <si>
    <t>ОК 2.1</t>
  </si>
  <si>
    <t>ОК 2.2</t>
  </si>
  <si>
    <t>ОК 2.3</t>
  </si>
  <si>
    <t>ОК 2.4</t>
  </si>
  <si>
    <t>ОК 2.5</t>
  </si>
  <si>
    <t>ОК 2.6</t>
  </si>
  <si>
    <t>ОК 2.7</t>
  </si>
  <si>
    <t>ОК 2.8</t>
  </si>
  <si>
    <t>ОК 2.9</t>
  </si>
  <si>
    <t>ПР 1</t>
  </si>
  <si>
    <t>Ознайомча практика</t>
  </si>
  <si>
    <t>ПР 2</t>
  </si>
  <si>
    <t>Навчальна практика</t>
  </si>
  <si>
    <t>Всього за п. 2.1</t>
  </si>
  <si>
    <t>Загальноосвітня підготовка</t>
  </si>
  <si>
    <t>ВК 2.1</t>
  </si>
  <si>
    <t>Дисципліни вільного вибору студентів із переліку циклу професійної підготовки</t>
  </si>
  <si>
    <t>ВК 2.2</t>
  </si>
  <si>
    <t>Всього за п. 2.2</t>
  </si>
  <si>
    <t xml:space="preserve">ЗАГАЛЬНА КІЛЬКІСТЬ ГОДИН </t>
  </si>
  <si>
    <t>Кількість заліків</t>
  </si>
  <si>
    <t>Кількість курсових проєктів</t>
  </si>
  <si>
    <t>Кількість курсових робіт</t>
  </si>
  <si>
    <t>Частка компонент загального циклу в загальному обсязі освітньої програми, %</t>
  </si>
  <si>
    <t>Частка вибіркових компонент у загальному обсязі освітньої програми, %</t>
  </si>
  <si>
    <t>ЗВЕДЕНІ ДАНІ ПРО БЮДЖЕТ ЧАСУ, тижні</t>
  </si>
  <si>
    <t>ІІ. ПРАКТИКА</t>
  </si>
  <si>
    <t>IІІ. ДЕРЖАВНА ПІДСУМКОВА АТЕСТАЦІЯ</t>
  </si>
  <si>
    <t>ІV. АТАСТАЦІЯ ЗДОБУВАЧІВ ФАХОВОЇ ПЕРЕДВИЩОЇ ОСВІТИ</t>
  </si>
  <si>
    <t>V. ПЛАН ОСВІТНЬОГО ПРОЦЕСУ</t>
  </si>
  <si>
    <t>ПОГОДЖЕНО</t>
  </si>
  <si>
    <t>Голова Науково-методичного об'єднання</t>
  </si>
  <si>
    <t>___________ Оксана КОЛЯДА</t>
  </si>
  <si>
    <t>з середньої освіти</t>
  </si>
  <si>
    <t>______________Людмила ВОЛОДІНА</t>
  </si>
  <si>
    <t>"Відкритий міжнародний університет розвитку людини "Україна"</t>
  </si>
  <si>
    <t>"Інформаційна, бібліотечна та архівна справа"</t>
  </si>
  <si>
    <t>ID 51727</t>
  </si>
  <si>
    <t>"27" квітня 2023 року</t>
  </si>
  <si>
    <t xml:space="preserve">протокол № 4 </t>
  </si>
  <si>
    <t>від "27" квітня 2023 року</t>
  </si>
  <si>
    <r>
      <t xml:space="preserve">Галузь знань: </t>
    </r>
    <r>
      <rPr>
        <b/>
        <sz val="16"/>
        <rFont val="Times New Roman"/>
        <family val="1"/>
        <charset val="204"/>
      </rPr>
      <t>02 Культура і мистецтво</t>
    </r>
  </si>
  <si>
    <r>
      <t xml:space="preserve">Спеціальність: </t>
    </r>
    <r>
      <rPr>
        <b/>
        <sz val="16"/>
        <rFont val="Times New Roman"/>
        <family val="1"/>
        <charset val="204"/>
      </rPr>
      <t>029 Інформаційна, бібліотечна та архівна справа</t>
    </r>
  </si>
  <si>
    <r>
      <t xml:space="preserve">Освітня кваліфікація: </t>
    </r>
    <r>
      <rPr>
        <b/>
        <sz val="16"/>
        <rFont val="Times New Roman"/>
        <family val="1"/>
        <charset val="204"/>
      </rPr>
      <t>Фаховий молодший бакалавр з інформаційної, бібліотечної та архівної справи</t>
    </r>
  </si>
  <si>
    <r>
      <t xml:space="preserve">Термін навчання: </t>
    </r>
    <r>
      <rPr>
        <b/>
        <sz val="12"/>
        <rFont val="Times New Roman"/>
        <family val="1"/>
        <charset val="204"/>
      </rPr>
      <t>2 роки 10 місяців</t>
    </r>
  </si>
  <si>
    <r>
      <t xml:space="preserve">Рік вступу: </t>
    </r>
    <r>
      <rPr>
        <b/>
        <sz val="12"/>
        <rFont val="Times New Roman"/>
        <family val="1"/>
        <charset val="204"/>
      </rPr>
      <t>2023-2024 н.р.</t>
    </r>
  </si>
  <si>
    <r>
      <t xml:space="preserve">Форма здобуття фахової передвищої освіти: </t>
    </r>
    <r>
      <rPr>
        <b/>
        <sz val="12"/>
        <rFont val="Times New Roman"/>
        <family val="1"/>
        <charset val="204"/>
      </rPr>
      <t>денна</t>
    </r>
  </si>
  <si>
    <t>Документознавство</t>
  </si>
  <si>
    <t>Діловодство</t>
  </si>
  <si>
    <t xml:space="preserve">Інформаційні технології в галузі    </t>
  </si>
  <si>
    <t>4*</t>
  </si>
  <si>
    <t>Історія України</t>
  </si>
  <si>
    <t>Факультативи</t>
  </si>
  <si>
    <t>30(+2)</t>
  </si>
  <si>
    <t>Вступ до спеціальності</t>
  </si>
  <si>
    <t>1.1. Обов’язкові навчальні дисципліни</t>
  </si>
  <si>
    <t>Права людини та верховенство права в сучасних реаліях</t>
  </si>
  <si>
    <t>Екологія та екологічна етика</t>
  </si>
  <si>
    <t>1.2. Дисципліни вільного вибору студентів</t>
  </si>
  <si>
    <t>Дисципліни  вільного вибору студентів із загальноуніверситетського переліку дисциплін</t>
  </si>
  <si>
    <t>Всього за І циклом</t>
  </si>
  <si>
    <t>2.1. Обов’язкові навчальні дисципліни</t>
  </si>
  <si>
    <t>Практичний курс із машинопису</t>
  </si>
  <si>
    <t>Музеєзнавство</t>
  </si>
  <si>
    <t>Професійна етика</t>
  </si>
  <si>
    <t>Автоматизовані інформаційно-пошукові системи</t>
  </si>
  <si>
    <t>ОК 2.11</t>
  </si>
  <si>
    <t>Архівознавство</t>
  </si>
  <si>
    <t>Теорія та практика зв'язків із громадськістю</t>
  </si>
  <si>
    <t>2.2. Дисципліни вільного вибору студентів</t>
  </si>
  <si>
    <t>Всього за ІІ циклом</t>
  </si>
  <si>
    <t>Кількість годин на тиждень</t>
  </si>
  <si>
    <t>Кількість екзаменів</t>
  </si>
  <si>
    <t>Проректор з освітньої</t>
  </si>
  <si>
    <t>діяльності</t>
  </si>
  <si>
    <t>"20" квітня 2023 р.</t>
  </si>
  <si>
    <t>Начальник управління моніторингу якості освіти, ліцензування та акредитації</t>
  </si>
  <si>
    <t>з культури та сфери обслуговування</t>
  </si>
  <si>
    <t>______________ Наталія БАРНА</t>
  </si>
  <si>
    <t>"13" квітня 2023 р.</t>
  </si>
  <si>
    <t>Директор Фахового коледжу "Освіта"</t>
  </si>
  <si>
    <t>____________ Світлана СМОЛЯНОВА</t>
  </si>
  <si>
    <t>____________Світлана СМОЛЯНОВА</t>
  </si>
  <si>
    <t>____________Олена СТЕПАНОВА</t>
  </si>
  <si>
    <t>"14" березня 2023 р.</t>
  </si>
  <si>
    <t>"21" березня 2023 р.</t>
  </si>
  <si>
    <t>ОК 1.11</t>
  </si>
  <si>
    <t>*Україна в контексті світового розвитку</t>
  </si>
  <si>
    <t>*Фізична культура (Фізичне виховання. Основи здорового способу життя. Психологія стресу і стресостійкості особистості)</t>
  </si>
  <si>
    <t>*Інформаційні технології</t>
  </si>
  <si>
    <t>*Іноземна мова</t>
  </si>
  <si>
    <t>Спеціальні курси</t>
  </si>
  <si>
    <t>Професійні дисципліни</t>
  </si>
  <si>
    <t>Безпека життєдіяльності, охорона праці та цивільний захист</t>
  </si>
  <si>
    <t>*Українська мова (за професійним спрямуванням)</t>
  </si>
  <si>
    <t>*Основи наукових досліджень та академічного письма</t>
  </si>
  <si>
    <t>*Інклюзивне суспільство</t>
  </si>
  <si>
    <t>*Основи навчання студентів (самоуправління навчанням)</t>
  </si>
  <si>
    <t>*Документознавство</t>
  </si>
  <si>
    <t>*Вступ до спеціальності</t>
  </si>
  <si>
    <t>*Практичний курс із машинопису</t>
  </si>
  <si>
    <t>VI. ПОЯСНЕННЯ ДО НАВЧАЛЬНОГО ПЛАНУ</t>
  </si>
  <si>
    <t>ОК 2.10</t>
  </si>
  <si>
    <t>16.1.</t>
  </si>
  <si>
    <t>16.2.</t>
  </si>
  <si>
    <t>Фінансова грамотність</t>
  </si>
  <si>
    <t>Інформаційні технології в галузі</t>
  </si>
  <si>
    <t>7.1.</t>
  </si>
  <si>
    <t>Україна в контексті світового розвитку</t>
  </si>
  <si>
    <t>7.2.</t>
  </si>
  <si>
    <t>*Технології (Вступ до спеціальності; Практичний курс із машинопису)</t>
  </si>
  <si>
    <t>*Громадянська освіта (Україна в контексті світового розвитку, Права людини та верховенство права в сучасних реаліях)</t>
  </si>
  <si>
    <t>*Права людини та верховенство права в сучасних реаліях</t>
  </si>
  <si>
    <t>9.1.</t>
  </si>
  <si>
    <t>*Біологія і екологія (Екологія та екологічна етика)</t>
  </si>
  <si>
    <t>Іноземна мова</t>
  </si>
  <si>
    <t>4.1.</t>
  </si>
  <si>
    <t>*Екологія та екологічна етика</t>
  </si>
  <si>
    <t>*Інформатика (Інформаційні технології)</t>
  </si>
  <si>
    <t>Інформаційні технології</t>
  </si>
  <si>
    <t>15.1.</t>
  </si>
  <si>
    <t>Сучасні технології збору, обробки і передачі інформації</t>
  </si>
  <si>
    <t>Фізична культура (Фізичне виховання. Основи здорового способу життя. Психологія стресу і стресостійкості особистості)</t>
  </si>
  <si>
    <t>14.1.</t>
  </si>
  <si>
    <t>Українська мова</t>
  </si>
  <si>
    <t xml:space="preserve">Завідувач кафедри туризму, документних </t>
  </si>
  <si>
    <t>та міжкультурних комунікацій</t>
  </si>
  <si>
    <t>Графік навчального процесу може змінюватися для академічної групи при обов'язковому дотриманні загальної тривалості теоретичного і практичного навчання, екзаменаційних сесій та канікул.</t>
  </si>
  <si>
    <t>Фізична культура планується з розрахунку 2 години на тиждень, які не враховуються при визначенні тижневого навантаження здобувачів фахової передвищої освіти 1 і 2 курсів (Наказ МОН України від 01.06.2018 року №570).</t>
  </si>
  <si>
    <t>Вивчення предметів загальноосвітньої підготовки, позначених *, інтегрується з відповідними навчальними дисциплінами освітньо-професійної підготовки фахового молодшого бакалавра (відповідно до Методичних рекомендацій до розроблення освітньо-професійної програми та навчального плану підготовки здобувачів фахової передвищої освіти МОН України 2022 року)</t>
  </si>
  <si>
    <t>Основи наукових досліджень та академічного письма</t>
  </si>
  <si>
    <t>Інклюзивне суспільство</t>
  </si>
  <si>
    <t>Основи навчання студентів (самоуправління навчанням)</t>
  </si>
  <si>
    <t>Факультативи (підготовка до ЗНО/ДПА, індивідуальні заняття)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</si>
</sst>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1\.00"/>
    <numFmt numFmtId="165" formatCode="0.0"/>
    <numFmt numFmtId="166" formatCode="\2\.0"/>
  </numFmts>
  <fonts count="4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indexed="18"/>
      <name val="Times New Roman"/>
      <family val="1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rgb="FFFF0000"/>
      <name val="Times New Roman"/>
      <family val="1"/>
      <charset val="204"/>
    </font>
    <font>
      <b/>
      <i/>
      <u/>
      <sz val="2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rgb="FF002060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1"/>
      <color indexed="18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sz val="12"/>
      <color indexed="56"/>
      <name val="Times New Roman"/>
      <family val="1"/>
      <charset val="204"/>
    </font>
    <font>
      <b/>
      <sz val="11"/>
      <color indexed="58"/>
      <name val="Times New Roman"/>
      <family val="1"/>
      <charset val="204"/>
    </font>
    <font>
      <sz val="11"/>
      <color indexed="56"/>
      <name val="Times New Roman"/>
      <family val="1"/>
      <charset val="204"/>
    </font>
    <font>
      <sz val="11"/>
      <color theme="2" tint="-0.89999084444715716"/>
      <name val="Times New Roman"/>
      <family val="1"/>
      <charset val="204"/>
    </font>
    <font>
      <b/>
      <sz val="11"/>
      <color theme="2" tint="-0.89999084444715716"/>
      <name val="Times New Roman"/>
      <family val="1"/>
      <charset val="204"/>
    </font>
    <font>
      <sz val="11"/>
      <color theme="6" tint="-0.499984740745262"/>
      <name val="Times New Roman"/>
      <family val="1"/>
      <charset val="204"/>
    </font>
    <font>
      <sz val="12"/>
      <color theme="6" tint="-0.499984740745262"/>
      <name val="Times New Roman"/>
      <family val="1"/>
      <charset val="204"/>
    </font>
    <font>
      <sz val="11"/>
      <color indexed="58"/>
      <name val="Times New Roman"/>
      <family val="1"/>
      <charset val="204"/>
    </font>
    <font>
      <sz val="10"/>
      <color theme="2" tint="-0.89999084444715716"/>
      <name val="Arial Cyr"/>
      <charset val="204"/>
    </font>
    <font>
      <sz val="11"/>
      <name val="Arial Cyr"/>
      <charset val="204"/>
    </font>
    <font>
      <b/>
      <sz val="12"/>
      <color indexed="8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66FF99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0" fontId="1" fillId="0" borderId="0"/>
    <xf numFmtId="0" fontId="1" fillId="0" borderId="0"/>
    <xf numFmtId="0" fontId="23" fillId="0" borderId="0"/>
    <xf numFmtId="9" fontId="1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6" fillId="0" borderId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" fillId="0" borderId="0"/>
  </cellStyleXfs>
  <cellXfs count="868">
    <xf numFmtId="0" fontId="0" fillId="0" borderId="0" xfId="0"/>
    <xf numFmtId="0" fontId="3" fillId="0" borderId="0" xfId="1" applyFont="1" applyFill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 wrapText="1"/>
    </xf>
    <xf numFmtId="0" fontId="3" fillId="0" borderId="0" xfId="1" applyFont="1" applyFill="1" applyBorder="1" applyAlignment="1">
      <alignment vertical="top" wrapText="1"/>
    </xf>
    <xf numFmtId="0" fontId="18" fillId="0" borderId="0" xfId="1" applyFont="1" applyFill="1" applyAlignment="1">
      <alignment vertical="center" wrapText="1"/>
    </xf>
    <xf numFmtId="0" fontId="19" fillId="0" borderId="0" xfId="1" applyFont="1" applyFill="1" applyBorder="1" applyAlignment="1">
      <alignment horizontal="center" vertical="top" wrapText="1"/>
    </xf>
    <xf numFmtId="0" fontId="5" fillId="0" borderId="0" xfId="1" applyFont="1" applyFill="1" applyBorder="1" applyAlignment="1">
      <alignment vertical="top" wrapText="1"/>
    </xf>
    <xf numFmtId="0" fontId="12" fillId="0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vertical="center" textRotation="90" wrapText="1"/>
    </xf>
    <xf numFmtId="0" fontId="11" fillId="0" borderId="0" xfId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wrapText="1"/>
    </xf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vertical="center" wrapText="1"/>
    </xf>
    <xf numFmtId="0" fontId="10" fillId="0" borderId="0" xfId="1" applyFont="1" applyFill="1" applyAlignment="1">
      <alignment wrapText="1"/>
    </xf>
    <xf numFmtId="0" fontId="5" fillId="0" borderId="0" xfId="1" applyFont="1" applyFill="1" applyAlignment="1">
      <alignment wrapText="1"/>
    </xf>
    <xf numFmtId="0" fontId="7" fillId="0" borderId="0" xfId="1" applyFont="1" applyFill="1" applyAlignment="1">
      <alignment vertical="top" wrapText="1"/>
    </xf>
    <xf numFmtId="0" fontId="8" fillId="0" borderId="0" xfId="1" applyFont="1" applyFill="1" applyAlignment="1">
      <alignment horizontal="center" vertical="top" wrapText="1"/>
    </xf>
    <xf numFmtId="0" fontId="5" fillId="0" borderId="0" xfId="1" applyFont="1" applyFill="1" applyBorder="1" applyAlignment="1">
      <alignment wrapText="1"/>
    </xf>
    <xf numFmtId="0" fontId="3" fillId="0" borderId="0" xfId="1" applyFont="1" applyFill="1" applyBorder="1" applyAlignment="1">
      <alignment wrapText="1"/>
    </xf>
    <xf numFmtId="0" fontId="10" fillId="0" borderId="0" xfId="1" applyFont="1" applyFill="1" applyBorder="1" applyAlignment="1">
      <alignment horizontal="left" wrapText="1"/>
    </xf>
    <xf numFmtId="0" fontId="6" fillId="0" borderId="0" xfId="1" applyFont="1" applyFill="1" applyAlignment="1">
      <alignment horizontal="left" wrapText="1"/>
    </xf>
    <xf numFmtId="0" fontId="6" fillId="0" borderId="0" xfId="1" applyFont="1" applyFill="1" applyBorder="1" applyAlignment="1">
      <alignment wrapText="1"/>
    </xf>
    <xf numFmtId="0" fontId="10" fillId="0" borderId="0" xfId="1" applyFont="1" applyFill="1" applyAlignment="1">
      <alignment horizontal="left" wrapText="1"/>
    </xf>
    <xf numFmtId="0" fontId="10" fillId="0" borderId="0" xfId="1" applyFont="1" applyFill="1" applyBorder="1" applyAlignment="1">
      <alignment wrapText="1"/>
    </xf>
    <xf numFmtId="0" fontId="14" fillId="0" borderId="0" xfId="1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6" fillId="0" borderId="0" xfId="1" applyFont="1" applyFill="1" applyAlignment="1">
      <alignment horizontal="center" vertical="center" wrapText="1"/>
    </xf>
    <xf numFmtId="0" fontId="8" fillId="0" borderId="0" xfId="1" applyFont="1" applyFill="1" applyAlignment="1">
      <alignment wrapText="1"/>
    </xf>
    <xf numFmtId="0" fontId="15" fillId="0" borderId="0" xfId="1" applyFont="1" applyFill="1" applyBorder="1" applyAlignment="1">
      <alignment vertical="center" wrapText="1"/>
    </xf>
    <xf numFmtId="0" fontId="15" fillId="0" borderId="0" xfId="1" applyFont="1" applyFill="1" applyAlignment="1">
      <alignment wrapText="1"/>
    </xf>
    <xf numFmtId="0" fontId="8" fillId="0" borderId="0" xfId="1" applyFont="1" applyFill="1" applyBorder="1" applyAlignment="1">
      <alignment wrapText="1"/>
    </xf>
    <xf numFmtId="0" fontId="12" fillId="0" borderId="0" xfId="1" applyFont="1" applyFill="1" applyBorder="1" applyAlignment="1">
      <alignment vertical="center" wrapText="1"/>
    </xf>
    <xf numFmtId="0" fontId="13" fillId="0" borderId="0" xfId="1" applyFont="1" applyFill="1" applyBorder="1" applyAlignment="1">
      <alignment horizontal="center" wrapText="1"/>
    </xf>
    <xf numFmtId="0" fontId="16" fillId="0" borderId="0" xfId="0" applyFont="1" applyFill="1" applyAlignment="1">
      <alignment horizontal="justify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5" fillId="0" borderId="0" xfId="1" applyFont="1" applyFill="1" applyAlignment="1">
      <alignment horizontal="left" wrapText="1"/>
    </xf>
    <xf numFmtId="0" fontId="19" fillId="0" borderId="0" xfId="1" applyFont="1" applyFill="1" applyAlignment="1">
      <alignment horizontal="left" vertical="top" wrapText="1"/>
    </xf>
    <xf numFmtId="0" fontId="5" fillId="0" borderId="0" xfId="1" applyFont="1" applyFill="1" applyAlignment="1">
      <alignment horizontal="left" vertical="top" wrapText="1"/>
    </xf>
    <xf numFmtId="0" fontId="5" fillId="0" borderId="0" xfId="1" applyFont="1" applyFill="1" applyBorder="1" applyAlignment="1">
      <alignment horizontal="left" wrapText="1"/>
    </xf>
    <xf numFmtId="0" fontId="13" fillId="0" borderId="0" xfId="1" applyFont="1" applyFill="1" applyBorder="1" applyAlignment="1">
      <alignment vertical="center" wrapText="1"/>
    </xf>
    <xf numFmtId="0" fontId="3" fillId="0" borderId="0" xfId="1" applyFont="1" applyFill="1" applyBorder="1" applyAlignment="1">
      <alignment vertical="center" wrapText="1"/>
    </xf>
    <xf numFmtId="0" fontId="15" fillId="0" borderId="0" xfId="1" applyFont="1" applyFill="1" applyAlignment="1">
      <alignment vertical="center" wrapText="1"/>
    </xf>
    <xf numFmtId="0" fontId="15" fillId="0" borderId="8" xfId="1" applyFont="1" applyFill="1" applyBorder="1" applyAlignment="1">
      <alignment horizontal="center" vertical="center" textRotation="90" wrapText="1"/>
    </xf>
    <xf numFmtId="0" fontId="6" fillId="0" borderId="49" xfId="1" applyFont="1" applyFill="1" applyBorder="1" applyAlignment="1">
      <alignment horizontal="center" vertical="center" wrapText="1"/>
    </xf>
    <xf numFmtId="0" fontId="6" fillId="2" borderId="44" xfId="1" applyFont="1" applyFill="1" applyBorder="1" applyAlignment="1">
      <alignment horizontal="center" vertical="center" wrapText="1"/>
    </xf>
    <xf numFmtId="0" fontId="6" fillId="0" borderId="45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22" fillId="0" borderId="0" xfId="0" applyFont="1" applyAlignment="1">
      <alignment wrapText="1"/>
    </xf>
    <xf numFmtId="0" fontId="20" fillId="6" borderId="44" xfId="0" applyFont="1" applyFill="1" applyBorder="1" applyAlignment="1">
      <alignment wrapText="1"/>
    </xf>
    <xf numFmtId="0" fontId="20" fillId="6" borderId="45" xfId="0" applyFont="1" applyFill="1" applyBorder="1" applyAlignment="1">
      <alignment wrapText="1"/>
    </xf>
    <xf numFmtId="0" fontId="20" fillId="0" borderId="0" xfId="0" applyFont="1" applyAlignment="1">
      <alignment wrapText="1"/>
    </xf>
    <xf numFmtId="0" fontId="10" fillId="0" borderId="44" xfId="0" applyFont="1" applyFill="1" applyBorder="1" applyAlignment="1">
      <alignment horizontal="centerContinuous" vertical="center" wrapText="1"/>
    </xf>
    <xf numFmtId="0" fontId="10" fillId="0" borderId="45" xfId="0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22" fillId="0" borderId="23" xfId="0" applyFont="1" applyBorder="1" applyAlignment="1">
      <alignment wrapText="1"/>
    </xf>
    <xf numFmtId="0" fontId="16" fillId="9" borderId="44" xfId="0" applyFont="1" applyFill="1" applyBorder="1" applyAlignment="1">
      <alignment wrapText="1"/>
    </xf>
    <xf numFmtId="0" fontId="10" fillId="0" borderId="4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0" fillId="3" borderId="43" xfId="0" applyFont="1" applyFill="1" applyBorder="1" applyAlignment="1">
      <alignment horizontal="center" vertical="center" wrapText="1"/>
    </xf>
    <xf numFmtId="0" fontId="20" fillId="3" borderId="44" xfId="0" applyFont="1" applyFill="1" applyBorder="1" applyAlignment="1">
      <alignment horizontal="center" vertical="center" wrapText="1"/>
    </xf>
    <xf numFmtId="0" fontId="20" fillId="3" borderId="45" xfId="0" applyFont="1" applyFill="1" applyBorder="1" applyAlignment="1">
      <alignment horizontal="center" vertical="center" wrapText="1"/>
    </xf>
    <xf numFmtId="1" fontId="10" fillId="12" borderId="44" xfId="1" applyNumberFormat="1" applyFont="1" applyFill="1" applyBorder="1" applyAlignment="1">
      <alignment horizontal="center" vertical="center"/>
    </xf>
    <xf numFmtId="1" fontId="10" fillId="12" borderId="65" xfId="1" applyNumberFormat="1" applyFont="1" applyFill="1" applyBorder="1" applyAlignment="1">
      <alignment horizontal="center" vertical="center"/>
    </xf>
    <xf numFmtId="1" fontId="10" fillId="12" borderId="45" xfId="1" applyNumberFormat="1" applyFont="1" applyFill="1" applyBorder="1" applyAlignment="1">
      <alignment horizontal="center" vertical="center"/>
    </xf>
    <xf numFmtId="0" fontId="22" fillId="0" borderId="6" xfId="0" applyFont="1" applyBorder="1" applyAlignment="1">
      <alignment wrapText="1"/>
    </xf>
    <xf numFmtId="0" fontId="22" fillId="0" borderId="49" xfId="0" applyFont="1" applyBorder="1" applyAlignment="1">
      <alignment wrapText="1"/>
    </xf>
    <xf numFmtId="0" fontId="22" fillId="0" borderId="48" xfId="0" applyFont="1" applyBorder="1" applyAlignment="1">
      <alignment wrapText="1"/>
    </xf>
    <xf numFmtId="0" fontId="16" fillId="9" borderId="33" xfId="0" applyFont="1" applyFill="1" applyBorder="1" applyAlignment="1">
      <alignment wrapText="1"/>
    </xf>
    <xf numFmtId="0" fontId="16" fillId="9" borderId="72" xfId="0" applyFont="1" applyFill="1" applyBorder="1" applyAlignment="1">
      <alignment wrapText="1"/>
    </xf>
    <xf numFmtId="1" fontId="10" fillId="12" borderId="43" xfId="1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wrapText="1"/>
    </xf>
    <xf numFmtId="0" fontId="22" fillId="0" borderId="21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0" fontId="22" fillId="0" borderId="48" xfId="0" applyFont="1" applyBorder="1" applyAlignment="1">
      <alignment horizontal="center" vertical="center" wrapText="1"/>
    </xf>
    <xf numFmtId="0" fontId="22" fillId="0" borderId="0" xfId="0" applyFont="1" applyFill="1" applyAlignment="1">
      <alignment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wrapText="1"/>
    </xf>
    <xf numFmtId="0" fontId="22" fillId="0" borderId="4" xfId="0" applyFont="1" applyFill="1" applyBorder="1" applyAlignment="1">
      <alignment wrapText="1"/>
    </xf>
    <xf numFmtId="0" fontId="22" fillId="0" borderId="21" xfId="0" applyFont="1" applyFill="1" applyBorder="1" applyAlignment="1">
      <alignment wrapText="1"/>
    </xf>
    <xf numFmtId="0" fontId="22" fillId="0" borderId="21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0" fillId="11" borderId="58" xfId="0" applyFont="1" applyFill="1" applyBorder="1" applyAlignment="1">
      <alignment horizontal="center" vertical="center" wrapText="1"/>
    </xf>
    <xf numFmtId="0" fontId="22" fillId="5" borderId="9" xfId="0" applyFont="1" applyFill="1" applyBorder="1" applyAlignment="1">
      <alignment horizontal="center" vertical="center" wrapText="1"/>
    </xf>
    <xf numFmtId="0" fontId="22" fillId="5" borderId="4" xfId="0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21" fillId="0" borderId="0" xfId="1" applyFont="1" applyFill="1" applyAlignment="1">
      <alignment horizontal="center"/>
    </xf>
    <xf numFmtId="0" fontId="21" fillId="0" borderId="0" xfId="1" applyFont="1" applyFill="1"/>
    <xf numFmtId="0" fontId="21" fillId="0" borderId="0" xfId="1" applyFont="1" applyFill="1" applyBorder="1" applyAlignment="1">
      <alignment wrapText="1"/>
    </xf>
    <xf numFmtId="0" fontId="21" fillId="0" borderId="0" xfId="1" applyFont="1" applyFill="1" applyBorder="1" applyAlignment="1"/>
    <xf numFmtId="1" fontId="10" fillId="12" borderId="67" xfId="1" applyNumberFormat="1" applyFont="1" applyFill="1" applyBorder="1" applyAlignment="1">
      <alignment horizontal="center" vertical="center"/>
    </xf>
    <xf numFmtId="0" fontId="16" fillId="9" borderId="38" xfId="0" applyFont="1" applyFill="1" applyBorder="1" applyAlignment="1">
      <alignment wrapText="1"/>
    </xf>
    <xf numFmtId="0" fontId="16" fillId="9" borderId="29" xfId="0" applyFont="1" applyFill="1" applyBorder="1" applyAlignment="1">
      <alignment wrapText="1"/>
    </xf>
    <xf numFmtId="0" fontId="16" fillId="9" borderId="71" xfId="0" applyFont="1" applyFill="1" applyBorder="1" applyAlignment="1">
      <alignment wrapText="1"/>
    </xf>
    <xf numFmtId="0" fontId="16" fillId="9" borderId="39" xfId="0" applyFont="1" applyFill="1" applyBorder="1" applyAlignment="1">
      <alignment wrapText="1"/>
    </xf>
    <xf numFmtId="0" fontId="16" fillId="9" borderId="76" xfId="0" applyFont="1" applyFill="1" applyBorder="1" applyAlignment="1">
      <alignment wrapText="1"/>
    </xf>
    <xf numFmtId="0" fontId="20" fillId="6" borderId="67" xfId="0" applyFont="1" applyFill="1" applyBorder="1" applyAlignment="1">
      <alignment wrapText="1"/>
    </xf>
    <xf numFmtId="0" fontId="20" fillId="6" borderId="53" xfId="0" applyFont="1" applyFill="1" applyBorder="1" applyAlignment="1">
      <alignment wrapText="1"/>
    </xf>
    <xf numFmtId="0" fontId="20" fillId="6" borderId="65" xfId="0" applyFont="1" applyFill="1" applyBorder="1" applyAlignment="1">
      <alignment wrapText="1"/>
    </xf>
    <xf numFmtId="0" fontId="10" fillId="0" borderId="67" xfId="0" applyFont="1" applyFill="1" applyBorder="1" applyAlignment="1">
      <alignment horizontal="centerContinuous" vertical="center" wrapText="1"/>
    </xf>
    <xf numFmtId="0" fontId="10" fillId="0" borderId="53" xfId="0" applyFont="1" applyFill="1" applyBorder="1" applyAlignment="1">
      <alignment horizontal="center" vertical="center" wrapText="1"/>
    </xf>
    <xf numFmtId="0" fontId="10" fillId="0" borderId="67" xfId="0" applyFont="1" applyFill="1" applyBorder="1" applyAlignment="1">
      <alignment horizontal="center" vertical="center" wrapText="1"/>
    </xf>
    <xf numFmtId="0" fontId="20" fillId="6" borderId="65" xfId="0" applyFont="1" applyFill="1" applyBorder="1" applyAlignment="1">
      <alignment horizontal="center" wrapText="1"/>
    </xf>
    <xf numFmtId="0" fontId="20" fillId="6" borderId="53" xfId="0" applyFont="1" applyFill="1" applyBorder="1" applyAlignment="1">
      <alignment horizontal="center" wrapText="1"/>
    </xf>
    <xf numFmtId="0" fontId="20" fillId="6" borderId="44" xfId="0" applyFont="1" applyFill="1" applyBorder="1" applyAlignment="1">
      <alignment horizontal="center" wrapText="1"/>
    </xf>
    <xf numFmtId="0" fontId="20" fillId="6" borderId="43" xfId="0" applyFont="1" applyFill="1" applyBorder="1" applyAlignment="1">
      <alignment wrapText="1"/>
    </xf>
    <xf numFmtId="0" fontId="10" fillId="0" borderId="53" xfId="0" applyFont="1" applyFill="1" applyBorder="1" applyAlignment="1">
      <alignment horizontal="centerContinuous" vertical="center" wrapText="1"/>
    </xf>
    <xf numFmtId="0" fontId="10" fillId="0" borderId="65" xfId="0" applyFont="1" applyFill="1" applyBorder="1" applyAlignment="1">
      <alignment horizontal="centerContinuous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70" xfId="0" applyFont="1" applyBorder="1" applyAlignment="1">
      <alignment horizontal="center" vertical="center" wrapText="1"/>
    </xf>
    <xf numFmtId="0" fontId="21" fillId="0" borderId="0" xfId="1" applyFont="1" applyFill="1" applyBorder="1"/>
    <xf numFmtId="0" fontId="17" fillId="0" borderId="0" xfId="1" applyFont="1" applyFill="1" applyBorder="1" applyAlignment="1">
      <alignment horizontal="left" wrapText="1"/>
    </xf>
    <xf numFmtId="0" fontId="21" fillId="0" borderId="0" xfId="1" applyFont="1" applyFill="1" applyBorder="1" applyAlignment="1">
      <alignment horizontal="left" wrapText="1"/>
    </xf>
    <xf numFmtId="0" fontId="21" fillId="0" borderId="0" xfId="1" applyFont="1" applyFill="1" applyBorder="1" applyAlignment="1">
      <alignment horizontal="center"/>
    </xf>
    <xf numFmtId="0" fontId="21" fillId="0" borderId="0" xfId="1" applyFont="1" applyFill="1" applyAlignment="1">
      <alignment wrapText="1"/>
    </xf>
    <xf numFmtId="0" fontId="5" fillId="0" borderId="0" xfId="0" applyFont="1" applyFill="1" applyAlignment="1">
      <alignment wrapText="1"/>
    </xf>
    <xf numFmtId="0" fontId="21" fillId="0" borderId="0" xfId="1" applyFont="1" applyFill="1" applyBorder="1" applyAlignment="1">
      <alignment horizontal="left"/>
    </xf>
    <xf numFmtId="0" fontId="6" fillId="0" borderId="71" xfId="0" applyFont="1" applyFill="1" applyBorder="1" applyAlignment="1">
      <alignment horizontal="center" vertical="center" wrapText="1"/>
    </xf>
    <xf numFmtId="0" fontId="6" fillId="0" borderId="72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6" fillId="0" borderId="71" xfId="13" applyFont="1" applyFill="1" applyBorder="1" applyAlignment="1">
      <alignment horizontal="centerContinuous"/>
    </xf>
    <xf numFmtId="0" fontId="6" fillId="0" borderId="33" xfId="13" applyFont="1" applyFill="1" applyBorder="1" applyAlignment="1">
      <alignment horizontal="centerContinuous"/>
    </xf>
    <xf numFmtId="0" fontId="6" fillId="0" borderId="72" xfId="13" applyFont="1" applyFill="1" applyBorder="1" applyAlignment="1">
      <alignment horizontal="centerContinuous"/>
    </xf>
    <xf numFmtId="0" fontId="6" fillId="0" borderId="39" xfId="13" applyFont="1" applyFill="1" applyBorder="1" applyAlignment="1">
      <alignment horizontal="centerContinuous"/>
    </xf>
    <xf numFmtId="0" fontId="6" fillId="0" borderId="29" xfId="13" applyFont="1" applyFill="1" applyBorder="1" applyAlignment="1">
      <alignment horizontal="centerContinuous"/>
    </xf>
    <xf numFmtId="0" fontId="6" fillId="0" borderId="38" xfId="13" applyFont="1" applyFill="1" applyBorder="1" applyAlignment="1">
      <alignment horizontal="centerContinuous"/>
    </xf>
    <xf numFmtId="0" fontId="6" fillId="0" borderId="33" xfId="13" applyFont="1" applyFill="1" applyBorder="1" applyAlignment="1">
      <alignment horizontal="center"/>
    </xf>
    <xf numFmtId="0" fontId="6" fillId="0" borderId="72" xfId="13" applyFont="1" applyFill="1" applyBorder="1" applyAlignment="1">
      <alignment horizontal="center"/>
    </xf>
    <xf numFmtId="0" fontId="3" fillId="0" borderId="6" xfId="13" applyFont="1" applyFill="1" applyBorder="1" applyAlignment="1">
      <alignment horizontal="center" vertical="center"/>
    </xf>
    <xf numFmtId="0" fontId="3" fillId="0" borderId="4" xfId="13" applyFont="1" applyFill="1" applyBorder="1" applyAlignment="1">
      <alignment horizontal="center" vertical="center"/>
    </xf>
    <xf numFmtId="0" fontId="3" fillId="0" borderId="49" xfId="13" applyFont="1" applyFill="1" applyBorder="1" applyAlignment="1">
      <alignment horizontal="center" vertical="center"/>
    </xf>
    <xf numFmtId="0" fontId="3" fillId="0" borderId="54" xfId="13" applyFont="1" applyFill="1" applyBorder="1" applyAlignment="1">
      <alignment horizontal="center" vertical="center"/>
    </xf>
    <xf numFmtId="0" fontId="3" fillId="0" borderId="3" xfId="13" applyFont="1" applyFill="1" applyBorder="1" applyAlignment="1">
      <alignment horizontal="center" vertical="center"/>
    </xf>
    <xf numFmtId="0" fontId="3" fillId="0" borderId="5" xfId="13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/>
    </xf>
    <xf numFmtId="0" fontId="6" fillId="14" borderId="4" xfId="1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4" borderId="38" xfId="0" applyFont="1" applyFill="1" applyBorder="1" applyAlignment="1">
      <alignment horizontal="center" vertical="center" wrapText="1"/>
    </xf>
    <xf numFmtId="0" fontId="20" fillId="11" borderId="66" xfId="0" applyFont="1" applyFill="1" applyBorder="1" applyAlignment="1">
      <alignment horizontal="center" vertical="center" wrapText="1"/>
    </xf>
    <xf numFmtId="0" fontId="20" fillId="0" borderId="66" xfId="0" applyFont="1" applyFill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0" xfId="0" applyFont="1" applyFill="1" applyBorder="1" applyAlignment="1">
      <alignment wrapText="1"/>
    </xf>
    <xf numFmtId="0" fontId="20" fillId="0" borderId="58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20" fillId="11" borderId="64" xfId="0" applyFont="1" applyFill="1" applyBorder="1" applyAlignment="1">
      <alignment horizontal="center" vertical="center" wrapText="1"/>
    </xf>
    <xf numFmtId="0" fontId="20" fillId="0" borderId="64" xfId="0" applyFont="1" applyFill="1" applyBorder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0" fillId="6" borderId="0" xfId="0" applyFont="1" applyFill="1" applyAlignment="1">
      <alignment wrapText="1"/>
    </xf>
    <xf numFmtId="0" fontId="20" fillId="11" borderId="66" xfId="0" applyFont="1" applyFill="1" applyBorder="1" applyAlignment="1">
      <alignment wrapText="1"/>
    </xf>
    <xf numFmtId="0" fontId="22" fillId="0" borderId="54" xfId="0" applyFont="1" applyBorder="1" applyAlignment="1">
      <alignment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34" xfId="0" applyFont="1" applyFill="1" applyBorder="1" applyAlignment="1">
      <alignment horizontal="center" vertical="center" wrapText="1"/>
    </xf>
    <xf numFmtId="0" fontId="22" fillId="7" borderId="0" xfId="0" applyFont="1" applyFill="1" applyAlignment="1">
      <alignment wrapText="1"/>
    </xf>
    <xf numFmtId="0" fontId="31" fillId="0" borderId="9" xfId="0" applyFont="1" applyFill="1" applyBorder="1" applyAlignment="1">
      <alignment horizontal="center" vertical="center"/>
    </xf>
    <xf numFmtId="0" fontId="32" fillId="0" borderId="9" xfId="0" applyFont="1" applyFill="1" applyBorder="1" applyAlignment="1">
      <alignment horizontal="center" vertical="center"/>
    </xf>
    <xf numFmtId="0" fontId="31" fillId="0" borderId="48" xfId="0" applyFont="1" applyFill="1" applyBorder="1" applyAlignment="1">
      <alignment horizontal="center" vertical="center"/>
    </xf>
    <xf numFmtId="0" fontId="31" fillId="0" borderId="66" xfId="0" applyFont="1" applyFill="1" applyBorder="1" applyAlignment="1">
      <alignment horizontal="center" vertical="center"/>
    </xf>
    <xf numFmtId="1" fontId="32" fillId="0" borderId="9" xfId="0" applyNumberFormat="1" applyFont="1" applyFill="1" applyBorder="1" applyAlignment="1">
      <alignment horizontal="center" vertical="center"/>
    </xf>
    <xf numFmtId="1" fontId="32" fillId="0" borderId="66" xfId="0" applyNumberFormat="1" applyFont="1" applyFill="1" applyBorder="1" applyAlignment="1" applyProtection="1">
      <alignment horizontal="center" vertical="center"/>
      <protection locked="0"/>
    </xf>
    <xf numFmtId="0" fontId="32" fillId="0" borderId="4" xfId="0" applyFont="1" applyFill="1" applyBorder="1" applyAlignment="1" applyProtection="1">
      <alignment horizontal="center" vertical="center"/>
      <protection locked="0"/>
    </xf>
    <xf numFmtId="0" fontId="32" fillId="0" borderId="49" xfId="0" applyFont="1" applyFill="1" applyBorder="1" applyAlignment="1" applyProtection="1">
      <alignment horizontal="center" vertical="center"/>
      <protection locked="0"/>
    </xf>
    <xf numFmtId="0" fontId="31" fillId="0" borderId="58" xfId="0" applyFont="1" applyFill="1" applyBorder="1" applyAlignment="1" applyProtection="1">
      <alignment horizontal="center" vertical="center"/>
      <protection locked="0"/>
    </xf>
    <xf numFmtId="1" fontId="32" fillId="0" borderId="58" xfId="0" applyNumberFormat="1" applyFont="1" applyFill="1" applyBorder="1" applyAlignment="1" applyProtection="1">
      <alignment horizontal="center" vertical="center"/>
      <protection locked="0"/>
    </xf>
    <xf numFmtId="1" fontId="20" fillId="11" borderId="66" xfId="0" applyNumberFormat="1" applyFont="1" applyFill="1" applyBorder="1" applyAlignment="1">
      <alignment horizontal="center" vertical="center" wrapText="1"/>
    </xf>
    <xf numFmtId="1" fontId="32" fillId="0" borderId="4" xfId="0" applyNumberFormat="1" applyFont="1" applyFill="1" applyBorder="1" applyAlignment="1" applyProtection="1">
      <alignment horizontal="center" vertical="center"/>
      <protection locked="0"/>
    </xf>
    <xf numFmtId="1" fontId="32" fillId="0" borderId="5" xfId="0" applyNumberFormat="1" applyFont="1" applyFill="1" applyBorder="1" applyAlignment="1" applyProtection="1">
      <alignment horizontal="center" vertical="center"/>
      <protection locked="0"/>
    </xf>
    <xf numFmtId="164" fontId="10" fillId="12" borderId="41" xfId="1" applyNumberFormat="1" applyFont="1" applyFill="1" applyBorder="1" applyAlignment="1">
      <alignment horizontal="center" vertical="center"/>
    </xf>
    <xf numFmtId="1" fontId="10" fillId="15" borderId="42" xfId="1" applyNumberFormat="1" applyFont="1" applyFill="1" applyBorder="1" applyAlignment="1">
      <alignment horizontal="center" vertical="center"/>
    </xf>
    <xf numFmtId="0" fontId="24" fillId="9" borderId="71" xfId="0" applyFont="1" applyFill="1" applyBorder="1" applyAlignment="1">
      <alignment wrapText="1"/>
    </xf>
    <xf numFmtId="0" fontId="22" fillId="0" borderId="36" xfId="0" applyFont="1" applyBorder="1" applyAlignment="1">
      <alignment wrapText="1"/>
    </xf>
    <xf numFmtId="0" fontId="22" fillId="0" borderId="3" xfId="0" applyFont="1" applyFill="1" applyBorder="1" applyAlignment="1">
      <alignment wrapText="1"/>
    </xf>
    <xf numFmtId="0" fontId="22" fillId="0" borderId="49" xfId="0" applyFont="1" applyFill="1" applyBorder="1" applyAlignment="1">
      <alignment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/>
    </xf>
    <xf numFmtId="0" fontId="31" fillId="0" borderId="57" xfId="0" applyFont="1" applyFill="1" applyBorder="1" applyAlignment="1">
      <alignment horizontal="center" vertical="center"/>
    </xf>
    <xf numFmtId="1" fontId="32" fillId="0" borderId="23" xfId="0" applyNumberFormat="1" applyFont="1" applyFill="1" applyBorder="1" applyAlignment="1">
      <alignment horizontal="center" vertical="center"/>
    </xf>
    <xf numFmtId="1" fontId="31" fillId="0" borderId="9" xfId="0" applyNumberFormat="1" applyFont="1" applyFill="1" applyBorder="1" applyAlignment="1">
      <alignment horizontal="center" vertical="center"/>
    </xf>
    <xf numFmtId="1" fontId="32" fillId="0" borderId="57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vertical="center"/>
    </xf>
    <xf numFmtId="9" fontId="5" fillId="0" borderId="0" xfId="12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32" fillId="0" borderId="5" xfId="0" applyFont="1" applyFill="1" applyBorder="1" applyAlignment="1" applyProtection="1">
      <alignment horizontal="center" vertical="center"/>
      <protection locked="0"/>
    </xf>
    <xf numFmtId="1" fontId="32" fillId="0" borderId="3" xfId="0" applyNumberFormat="1" applyFont="1" applyFill="1" applyBorder="1" applyAlignment="1">
      <alignment horizontal="center" vertical="center"/>
    </xf>
    <xf numFmtId="1" fontId="31" fillId="0" borderId="4" xfId="0" applyNumberFormat="1" applyFont="1" applyFill="1" applyBorder="1" applyAlignment="1">
      <alignment horizontal="center" vertical="center"/>
    </xf>
    <xf numFmtId="0" fontId="32" fillId="0" borderId="4" xfId="0" applyFont="1" applyFill="1" applyBorder="1" applyAlignment="1" applyProtection="1">
      <alignment vertical="center" wrapText="1"/>
      <protection locked="0"/>
    </xf>
    <xf numFmtId="0" fontId="32" fillId="0" borderId="11" xfId="0" applyFont="1" applyFill="1" applyBorder="1" applyAlignment="1" applyProtection="1">
      <alignment horizontal="center" vertical="center"/>
      <protection locked="0"/>
    </xf>
    <xf numFmtId="0" fontId="32" fillId="0" borderId="19" xfId="0" applyFont="1" applyFill="1" applyBorder="1" applyAlignment="1" applyProtection="1">
      <alignment horizontal="center" vertical="center"/>
      <protection locked="0"/>
    </xf>
    <xf numFmtId="0" fontId="31" fillId="0" borderId="64" xfId="0" applyFont="1" applyFill="1" applyBorder="1" applyAlignment="1" applyProtection="1">
      <alignment horizontal="center" vertical="center"/>
      <protection locked="0"/>
    </xf>
    <xf numFmtId="1" fontId="32" fillId="0" borderId="20" xfId="0" applyNumberFormat="1" applyFont="1" applyFill="1" applyBorder="1" applyAlignment="1">
      <alignment horizontal="center" vertical="center"/>
    </xf>
    <xf numFmtId="1" fontId="31" fillId="0" borderId="11" xfId="0" applyNumberFormat="1" applyFont="1" applyFill="1" applyBorder="1" applyAlignment="1">
      <alignment horizontal="center" vertical="center"/>
    </xf>
    <xf numFmtId="1" fontId="32" fillId="0" borderId="11" xfId="0" applyNumberFormat="1" applyFont="1" applyFill="1" applyBorder="1" applyAlignment="1" applyProtection="1">
      <alignment horizontal="center" vertical="center"/>
      <protection locked="0"/>
    </xf>
    <xf numFmtId="1" fontId="32" fillId="0" borderId="19" xfId="0" applyNumberFormat="1" applyFont="1" applyFill="1" applyBorder="1" applyAlignment="1" applyProtection="1">
      <alignment horizontal="center" vertical="center"/>
      <protection locked="0"/>
    </xf>
    <xf numFmtId="1" fontId="32" fillId="0" borderId="64" xfId="0" applyNumberFormat="1" applyFont="1" applyFill="1" applyBorder="1" applyAlignment="1" applyProtection="1">
      <alignment horizontal="center" vertical="center"/>
      <protection locked="0"/>
    </xf>
    <xf numFmtId="0" fontId="33" fillId="0" borderId="4" xfId="0" applyFont="1" applyFill="1" applyBorder="1" applyAlignment="1" applyProtection="1">
      <alignment horizontal="center" vertical="center"/>
      <protection locked="0"/>
    </xf>
    <xf numFmtId="0" fontId="33" fillId="0" borderId="5" xfId="0" applyFont="1" applyFill="1" applyBorder="1" applyAlignment="1" applyProtection="1">
      <alignment horizontal="center" vertical="center"/>
      <protection locked="0"/>
    </xf>
    <xf numFmtId="1" fontId="33" fillId="0" borderId="4" xfId="0" applyNumberFormat="1" applyFont="1" applyFill="1" applyBorder="1" applyAlignment="1" applyProtection="1">
      <alignment horizontal="center" vertical="center"/>
      <protection locked="0"/>
    </xf>
    <xf numFmtId="0" fontId="33" fillId="0" borderId="4" xfId="0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0" fontId="33" fillId="0" borderId="11" xfId="0" applyFont="1" applyFill="1" applyBorder="1" applyAlignment="1" applyProtection="1">
      <alignment horizontal="center" vertical="center"/>
      <protection locked="0"/>
    </xf>
    <xf numFmtId="0" fontId="33" fillId="0" borderId="19" xfId="0" applyFont="1" applyFill="1" applyBorder="1" applyAlignment="1" applyProtection="1">
      <alignment horizontal="center" vertical="center"/>
      <protection locked="0"/>
    </xf>
    <xf numFmtId="0" fontId="34" fillId="0" borderId="64" xfId="0" applyFont="1" applyFill="1" applyBorder="1" applyAlignment="1" applyProtection="1">
      <alignment horizontal="center" vertical="center"/>
      <protection locked="0"/>
    </xf>
    <xf numFmtId="1" fontId="33" fillId="0" borderId="20" xfId="0" applyNumberFormat="1" applyFont="1" applyFill="1" applyBorder="1" applyAlignment="1">
      <alignment horizontal="center" vertical="center"/>
    </xf>
    <xf numFmtId="1" fontId="33" fillId="0" borderId="11" xfId="0" applyNumberFormat="1" applyFont="1" applyFill="1" applyBorder="1" applyAlignment="1" applyProtection="1">
      <alignment horizontal="center" vertical="center"/>
      <protection locked="0"/>
    </xf>
    <xf numFmtId="1" fontId="33" fillId="0" borderId="19" xfId="0" applyNumberFormat="1" applyFont="1" applyFill="1" applyBorder="1" applyAlignment="1" applyProtection="1">
      <alignment horizontal="center" vertical="center"/>
      <protection locked="0"/>
    </xf>
    <xf numFmtId="1" fontId="33" fillId="0" borderId="64" xfId="0" applyNumberFormat="1" applyFont="1" applyFill="1" applyBorder="1" applyAlignment="1" applyProtection="1">
      <alignment horizontal="center" vertical="center"/>
      <protection locked="0"/>
    </xf>
    <xf numFmtId="0" fontId="38" fillId="0" borderId="11" xfId="1" applyFont="1" applyFill="1" applyBorder="1" applyAlignment="1" applyProtection="1">
      <alignment horizontal="center" vertical="center" wrapText="1"/>
    </xf>
    <xf numFmtId="0" fontId="38" fillId="0" borderId="11" xfId="0" applyFont="1" applyFill="1" applyBorder="1" applyAlignment="1" applyProtection="1">
      <alignment horizontal="center" vertical="center" wrapText="1"/>
      <protection locked="0"/>
    </xf>
    <xf numFmtId="0" fontId="38" fillId="0" borderId="19" xfId="0" applyFont="1" applyFill="1" applyBorder="1" applyAlignment="1" applyProtection="1">
      <alignment horizontal="center" vertical="center" wrapText="1"/>
      <protection locked="0"/>
    </xf>
    <xf numFmtId="0" fontId="39" fillId="0" borderId="64" xfId="0" applyFont="1" applyFill="1" applyBorder="1" applyAlignment="1" applyProtection="1">
      <alignment horizontal="center" vertical="center" wrapText="1"/>
      <protection locked="0"/>
    </xf>
    <xf numFmtId="1" fontId="38" fillId="0" borderId="19" xfId="0" applyNumberFormat="1" applyFont="1" applyFill="1" applyBorder="1" applyAlignment="1" applyProtection="1">
      <alignment horizontal="center" vertical="center" wrapText="1"/>
      <protection locked="0"/>
    </xf>
    <xf numFmtId="1" fontId="38" fillId="0" borderId="64" xfId="0" applyNumberFormat="1" applyFont="1" applyFill="1" applyBorder="1" applyAlignment="1" applyProtection="1">
      <alignment horizontal="center" vertical="center" wrapText="1"/>
      <protection locked="0"/>
    </xf>
    <xf numFmtId="9" fontId="41" fillId="0" borderId="0" xfId="12" applyFont="1" applyFill="1" applyAlignment="1">
      <alignment vertical="center"/>
    </xf>
    <xf numFmtId="0" fontId="11" fillId="0" borderId="4" xfId="0" applyFont="1" applyFill="1" applyBorder="1" applyAlignment="1">
      <alignment horizontal="center" vertical="center"/>
    </xf>
    <xf numFmtId="0" fontId="40" fillId="0" borderId="0" xfId="0" applyFont="1" applyFill="1" applyAlignment="1">
      <alignment vertical="center"/>
    </xf>
    <xf numFmtId="0" fontId="32" fillId="0" borderId="21" xfId="0" applyFont="1" applyFill="1" applyBorder="1" applyAlignment="1">
      <alignment horizontal="center" vertical="center"/>
    </xf>
    <xf numFmtId="1" fontId="32" fillId="0" borderId="4" xfId="0" applyNumberFormat="1" applyFont="1" applyFill="1" applyBorder="1" applyAlignment="1">
      <alignment horizontal="center" vertical="center"/>
    </xf>
    <xf numFmtId="1" fontId="32" fillId="0" borderId="5" xfId="0" applyNumberFormat="1" applyFont="1" applyFill="1" applyBorder="1" applyAlignment="1">
      <alignment horizontal="center" vertical="center"/>
    </xf>
    <xf numFmtId="0" fontId="32" fillId="0" borderId="4" xfId="0" applyFont="1" applyFill="1" applyBorder="1" applyAlignment="1" applyProtection="1">
      <alignment horizontal="center" vertical="center" wrapText="1"/>
      <protection locked="0"/>
    </xf>
    <xf numFmtId="0" fontId="32" fillId="0" borderId="5" xfId="0" applyFont="1" applyFill="1" applyBorder="1" applyAlignment="1" applyProtection="1">
      <alignment horizontal="center" vertical="center" wrapText="1"/>
      <protection locked="0"/>
    </xf>
    <xf numFmtId="0" fontId="31" fillId="0" borderId="58" xfId="0" applyFont="1" applyFill="1" applyBorder="1" applyAlignment="1" applyProtection="1">
      <alignment horizontal="center" vertical="center" wrapText="1"/>
      <protection locked="0"/>
    </xf>
    <xf numFmtId="0" fontId="31" fillId="0" borderId="4" xfId="0" applyFont="1" applyFill="1" applyBorder="1" applyAlignment="1" applyProtection="1">
      <alignment horizontal="center" vertical="center" wrapText="1"/>
      <protection locked="0"/>
    </xf>
    <xf numFmtId="1" fontId="32" fillId="0" borderId="58" xfId="0" applyNumberFormat="1" applyFont="1" applyFill="1" applyBorder="1" applyAlignment="1" applyProtection="1">
      <alignment horizontal="center" vertical="center" wrapText="1"/>
    </xf>
    <xf numFmtId="1" fontId="32" fillId="0" borderId="58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4" xfId="0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2" fillId="0" borderId="30" xfId="0" applyFont="1" applyFill="1" applyBorder="1" applyAlignment="1">
      <alignment horizontal="center" vertical="center"/>
    </xf>
    <xf numFmtId="1" fontId="32" fillId="0" borderId="32" xfId="0" applyNumberFormat="1" applyFont="1" applyFill="1" applyBorder="1" applyAlignment="1">
      <alignment horizontal="center" vertical="center"/>
    </xf>
    <xf numFmtId="1" fontId="31" fillId="0" borderId="1" xfId="0" applyNumberFormat="1" applyFont="1" applyFill="1" applyBorder="1" applyAlignment="1">
      <alignment horizontal="center" vertical="center"/>
    </xf>
    <xf numFmtId="1" fontId="32" fillId="0" borderId="1" xfId="0" applyNumberFormat="1" applyFont="1" applyFill="1" applyBorder="1" applyAlignment="1">
      <alignment horizontal="center" vertical="center"/>
    </xf>
    <xf numFmtId="1" fontId="32" fillId="0" borderId="30" xfId="0" applyNumberFormat="1" applyFont="1" applyFill="1" applyBorder="1" applyAlignment="1">
      <alignment horizontal="center" vertical="center"/>
    </xf>
    <xf numFmtId="1" fontId="32" fillId="0" borderId="74" xfId="0" applyNumberFormat="1" applyFont="1" applyFill="1" applyBorder="1" applyAlignment="1" applyProtection="1">
      <alignment horizontal="center" vertical="center"/>
      <protection locked="0"/>
    </xf>
    <xf numFmtId="1" fontId="32" fillId="0" borderId="21" xfId="0" applyNumberFormat="1" applyFont="1" applyFill="1" applyBorder="1" applyAlignment="1">
      <alignment horizontal="center" vertical="center"/>
    </xf>
    <xf numFmtId="0" fontId="38" fillId="0" borderId="9" xfId="0" applyFont="1" applyFill="1" applyBorder="1" applyAlignment="1" applyProtection="1">
      <alignment horizontal="center" vertical="center" wrapText="1"/>
      <protection locked="0"/>
    </xf>
    <xf numFmtId="0" fontId="38" fillId="0" borderId="4" xfId="0" applyFont="1" applyFill="1" applyBorder="1" applyAlignment="1" applyProtection="1">
      <alignment horizontal="center" vertical="center" wrapText="1"/>
      <protection locked="0"/>
    </xf>
    <xf numFmtId="0" fontId="38" fillId="0" borderId="5" xfId="0" applyFont="1" applyFill="1" applyBorder="1" applyAlignment="1" applyProtection="1">
      <alignment horizontal="center" vertical="center" wrapText="1"/>
      <protection locked="0"/>
    </xf>
    <xf numFmtId="0" fontId="39" fillId="0" borderId="58" xfId="0" applyFont="1" applyFill="1" applyBorder="1" applyAlignment="1" applyProtection="1">
      <alignment horizontal="center" vertical="center" wrapText="1"/>
      <protection locked="0"/>
    </xf>
    <xf numFmtId="1" fontId="38" fillId="0" borderId="3" xfId="0" applyNumberFormat="1" applyFont="1" applyFill="1" applyBorder="1" applyAlignment="1">
      <alignment horizontal="center" vertical="center"/>
    </xf>
    <xf numFmtId="0" fontId="39" fillId="0" borderId="9" xfId="0" applyFont="1" applyFill="1" applyBorder="1" applyAlignment="1" applyProtection="1">
      <alignment horizontal="center" vertical="center" wrapText="1"/>
      <protection locked="0"/>
    </xf>
    <xf numFmtId="1" fontId="38" fillId="0" borderId="58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60" xfId="0" applyFont="1" applyFill="1" applyBorder="1" applyAlignment="1">
      <alignment horizontal="right" vertical="center" wrapText="1"/>
    </xf>
    <xf numFmtId="1" fontId="12" fillId="0" borderId="0" xfId="0" applyNumberFormat="1" applyFont="1" applyFill="1" applyAlignment="1">
      <alignment vertical="center"/>
    </xf>
    <xf numFmtId="0" fontId="11" fillId="0" borderId="37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vertical="center"/>
    </xf>
    <xf numFmtId="0" fontId="12" fillId="0" borderId="30" xfId="0" applyFont="1" applyFill="1" applyBorder="1" applyAlignment="1">
      <alignment vertical="center"/>
    </xf>
    <xf numFmtId="0" fontId="16" fillId="0" borderId="0" xfId="0" applyFont="1" applyFill="1" applyBorder="1" applyAlignment="1">
      <alignment wrapText="1"/>
    </xf>
    <xf numFmtId="0" fontId="6" fillId="4" borderId="39" xfId="0" applyFont="1" applyFill="1" applyBorder="1" applyAlignment="1">
      <alignment horizontal="center" vertical="center" wrapText="1"/>
    </xf>
    <xf numFmtId="1" fontId="33" fillId="0" borderId="0" xfId="0" applyNumberFormat="1" applyFont="1" applyFill="1" applyBorder="1" applyAlignment="1" applyProtection="1">
      <alignment horizontal="center" vertical="center"/>
      <protection hidden="1"/>
    </xf>
    <xf numFmtId="1" fontId="32" fillId="0" borderId="69" xfId="0" applyNumberFormat="1" applyFont="1" applyFill="1" applyBorder="1" applyAlignment="1" applyProtection="1">
      <alignment horizontal="center" vertical="center"/>
      <protection locked="0"/>
    </xf>
    <xf numFmtId="1" fontId="32" fillId="0" borderId="68" xfId="0" applyNumberFormat="1" applyFont="1" applyFill="1" applyBorder="1" applyAlignment="1" applyProtection="1">
      <alignment horizontal="center" vertical="center"/>
      <protection locked="0"/>
    </xf>
    <xf numFmtId="1" fontId="32" fillId="0" borderId="24" xfId="0" applyNumberFormat="1" applyFont="1" applyFill="1" applyBorder="1" applyAlignment="1" applyProtection="1">
      <alignment horizontal="center" vertical="center"/>
      <protection locked="0"/>
    </xf>
    <xf numFmtId="1" fontId="33" fillId="0" borderId="24" xfId="0" applyNumberFormat="1" applyFont="1" applyFill="1" applyBorder="1" applyAlignment="1" applyProtection="1">
      <alignment horizontal="center" vertical="center"/>
      <protection locked="0"/>
    </xf>
    <xf numFmtId="1" fontId="37" fillId="0" borderId="0" xfId="0" applyNumberFormat="1" applyFont="1" applyFill="1" applyBorder="1" applyAlignment="1" applyProtection="1">
      <alignment horizontal="center" vertical="center"/>
      <protection hidden="1"/>
    </xf>
    <xf numFmtId="1" fontId="40" fillId="0" borderId="0" xfId="0" applyNumberFormat="1" applyFont="1" applyFill="1" applyBorder="1" applyAlignment="1" applyProtection="1">
      <alignment horizontal="center" vertical="center"/>
      <protection hidden="1"/>
    </xf>
    <xf numFmtId="1" fontId="38" fillId="0" borderId="24" xfId="0" applyNumberFormat="1" applyFont="1" applyFill="1" applyBorder="1" applyAlignment="1" applyProtection="1">
      <alignment horizontal="center" vertical="center" wrapText="1"/>
      <protection locked="0"/>
    </xf>
    <xf numFmtId="1" fontId="11" fillId="0" borderId="0" xfId="0" applyNumberFormat="1" applyFont="1" applyFill="1" applyBorder="1" applyAlignment="1" applyProtection="1">
      <alignment horizontal="center" vertical="center"/>
      <protection hidden="1"/>
    </xf>
    <xf numFmtId="1" fontId="42" fillId="0" borderId="0" xfId="0" applyNumberFormat="1" applyFont="1" applyFill="1" applyBorder="1" applyAlignment="1" applyProtection="1">
      <alignment horizontal="center" vertical="center"/>
      <protection hidden="1"/>
    </xf>
    <xf numFmtId="1" fontId="32" fillId="0" borderId="68" xfId="0" applyNumberFormat="1" applyFont="1" applyFill="1" applyBorder="1" applyAlignment="1" applyProtection="1">
      <alignment horizontal="center" vertical="center" wrapText="1"/>
    </xf>
    <xf numFmtId="1" fontId="32" fillId="0" borderId="68" xfId="0" applyNumberFormat="1" applyFont="1" applyFill="1" applyBorder="1" applyAlignment="1" applyProtection="1">
      <alignment horizontal="center" vertical="center" wrapText="1"/>
      <protection locked="0"/>
    </xf>
    <xf numFmtId="1" fontId="32" fillId="0" borderId="75" xfId="0" applyNumberFormat="1" applyFont="1" applyFill="1" applyBorder="1" applyAlignment="1" applyProtection="1">
      <alignment horizontal="center" vertical="center"/>
      <protection locked="0"/>
    </xf>
    <xf numFmtId="1" fontId="38" fillId="0" borderId="68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21" fillId="0" borderId="0" xfId="0" applyFont="1" applyFill="1" applyAlignment="1">
      <alignment vertical="center"/>
    </xf>
    <xf numFmtId="0" fontId="21" fillId="0" borderId="0" xfId="0" applyFont="1" applyFill="1" applyAlignment="1">
      <alignment horizontal="left" vertical="center" wrapText="1"/>
    </xf>
    <xf numFmtId="0" fontId="21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17" fillId="0" borderId="0" xfId="0" applyFont="1" applyFill="1" applyAlignment="1">
      <alignment vertical="center"/>
    </xf>
    <xf numFmtId="0" fontId="17" fillId="0" borderId="0" xfId="1" applyFont="1" applyFill="1" applyBorder="1" applyAlignment="1"/>
    <xf numFmtId="1" fontId="32" fillId="0" borderId="22" xfId="0" applyNumberFormat="1" applyFont="1" applyFill="1" applyBorder="1" applyAlignment="1" applyProtection="1">
      <alignment horizontal="center" vertical="center"/>
      <protection locked="0"/>
    </xf>
    <xf numFmtId="1" fontId="32" fillId="0" borderId="10" xfId="0" applyNumberFormat="1" applyFont="1" applyFill="1" applyBorder="1" applyAlignment="1" applyProtection="1">
      <alignment horizontal="center" vertical="center"/>
      <protection locked="0"/>
    </xf>
    <xf numFmtId="1" fontId="38" fillId="0" borderId="13" xfId="0" applyNumberFormat="1" applyFont="1" applyFill="1" applyBorder="1" applyAlignment="1" applyProtection="1">
      <alignment horizontal="center" vertical="center" wrapText="1"/>
      <protection locked="0"/>
    </xf>
    <xf numFmtId="1" fontId="32" fillId="0" borderId="10" xfId="0" applyNumberFormat="1" applyFont="1" applyFill="1" applyBorder="1" applyAlignment="1" applyProtection="1">
      <alignment horizontal="center" vertical="center" wrapText="1"/>
    </xf>
    <xf numFmtId="1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" fontId="32" fillId="0" borderId="31" xfId="0" applyNumberFormat="1" applyFont="1" applyFill="1" applyBorder="1" applyAlignment="1" applyProtection="1">
      <alignment horizontal="center" vertical="center"/>
      <protection locked="0"/>
    </xf>
    <xf numFmtId="1" fontId="38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75" xfId="0" applyFont="1" applyFill="1" applyBorder="1" applyAlignment="1">
      <alignment vertical="center"/>
    </xf>
    <xf numFmtId="1" fontId="35" fillId="0" borderId="0" xfId="0" applyNumberFormat="1" applyFont="1" applyFill="1" applyBorder="1" applyAlignment="1" applyProtection="1">
      <alignment horizontal="center" vertical="center"/>
      <protection hidden="1"/>
    </xf>
    <xf numFmtId="1" fontId="32" fillId="0" borderId="14" xfId="0" applyNumberFormat="1" applyFont="1" applyFill="1" applyBorder="1" applyAlignment="1" applyProtection="1">
      <alignment horizontal="center" vertical="center"/>
      <protection locked="0"/>
    </xf>
    <xf numFmtId="1" fontId="32" fillId="0" borderId="15" xfId="0" applyNumberFormat="1" applyFont="1" applyFill="1" applyBorder="1" applyAlignment="1" applyProtection="1">
      <alignment horizontal="center" vertical="center"/>
      <protection locked="0"/>
    </xf>
    <xf numFmtId="0" fontId="12" fillId="0" borderId="73" xfId="0" applyFont="1" applyFill="1" applyBorder="1" applyAlignment="1">
      <alignment vertical="center"/>
    </xf>
    <xf numFmtId="0" fontId="12" fillId="0" borderId="63" xfId="0" applyFont="1" applyFill="1" applyBorder="1" applyAlignment="1">
      <alignment vertical="center"/>
    </xf>
    <xf numFmtId="0" fontId="12" fillId="11" borderId="7" xfId="0" applyFont="1" applyFill="1" applyBorder="1" applyAlignment="1">
      <alignment vertical="center"/>
    </xf>
    <xf numFmtId="0" fontId="34" fillId="11" borderId="44" xfId="0" applyFont="1" applyFill="1" applyBorder="1" applyAlignment="1">
      <alignment horizontal="center" vertical="center"/>
    </xf>
    <xf numFmtId="1" fontId="34" fillId="11" borderId="65" xfId="0" applyNumberFormat="1" applyFont="1" applyFill="1" applyBorder="1" applyAlignment="1">
      <alignment horizontal="center" vertical="center"/>
    </xf>
    <xf numFmtId="9" fontId="34" fillId="11" borderId="53" xfId="12" applyFont="1" applyFill="1" applyBorder="1" applyAlignment="1">
      <alignment horizontal="center" vertical="center"/>
    </xf>
    <xf numFmtId="1" fontId="34" fillId="11" borderId="44" xfId="0" applyNumberFormat="1" applyFont="1" applyFill="1" applyBorder="1" applyAlignment="1">
      <alignment horizontal="center" vertical="center"/>
    </xf>
    <xf numFmtId="1" fontId="34" fillId="11" borderId="67" xfId="0" applyNumberFormat="1" applyFont="1" applyFill="1" applyBorder="1" applyAlignment="1">
      <alignment horizontal="center" vertical="center"/>
    </xf>
    <xf numFmtId="1" fontId="34" fillId="11" borderId="40" xfId="0" applyNumberFormat="1" applyFont="1" applyFill="1" applyBorder="1" applyAlignment="1">
      <alignment horizontal="center" vertical="center"/>
    </xf>
    <xf numFmtId="1" fontId="34" fillId="11" borderId="41" xfId="0" applyNumberFormat="1" applyFont="1" applyFill="1" applyBorder="1" applyAlignment="1">
      <alignment horizontal="center" vertical="center"/>
    </xf>
    <xf numFmtId="165" fontId="34" fillId="11" borderId="44" xfId="0" applyNumberFormat="1" applyFont="1" applyFill="1" applyBorder="1" applyAlignment="1">
      <alignment horizontal="center" vertical="center"/>
    </xf>
    <xf numFmtId="1" fontId="34" fillId="11" borderId="45" xfId="0" applyNumberFormat="1" applyFont="1" applyFill="1" applyBorder="1" applyAlignment="1">
      <alignment horizontal="center" vertical="center"/>
    </xf>
    <xf numFmtId="0" fontId="36" fillId="11" borderId="44" xfId="0" applyFont="1" applyFill="1" applyBorder="1" applyAlignment="1">
      <alignment horizontal="center" vertical="center"/>
    </xf>
    <xf numFmtId="0" fontId="36" fillId="11" borderId="65" xfId="0" applyFont="1" applyFill="1" applyBorder="1" applyAlignment="1">
      <alignment horizontal="center" vertical="center"/>
    </xf>
    <xf numFmtId="9" fontId="36" fillId="11" borderId="53" xfId="12" applyFont="1" applyFill="1" applyBorder="1" applyAlignment="1">
      <alignment horizontal="center" vertical="center"/>
    </xf>
    <xf numFmtId="0" fontId="36" fillId="11" borderId="67" xfId="0" applyFont="1" applyFill="1" applyBorder="1" applyAlignment="1">
      <alignment horizontal="center" vertical="center"/>
    </xf>
    <xf numFmtId="0" fontId="36" fillId="11" borderId="40" xfId="0" applyFont="1" applyFill="1" applyBorder="1" applyAlignment="1">
      <alignment horizontal="center" vertical="center"/>
    </xf>
    <xf numFmtId="0" fontId="36" fillId="11" borderId="41" xfId="0" applyFont="1" applyFill="1" applyBorder="1" applyAlignment="1">
      <alignment horizontal="center" vertical="center"/>
    </xf>
    <xf numFmtId="0" fontId="36" fillId="11" borderId="45" xfId="0" applyFont="1" applyFill="1" applyBorder="1" applyAlignment="1">
      <alignment horizontal="center" vertical="center"/>
    </xf>
    <xf numFmtId="0" fontId="12" fillId="11" borderId="17" xfId="0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0" fontId="34" fillId="0" borderId="58" xfId="0" applyFont="1" applyFill="1" applyBorder="1" applyAlignment="1" applyProtection="1">
      <alignment horizontal="center" vertical="center"/>
      <protection locked="0"/>
    </xf>
    <xf numFmtId="1" fontId="20" fillId="6" borderId="65" xfId="0" applyNumberFormat="1" applyFont="1" applyFill="1" applyBorder="1" applyAlignment="1">
      <alignment wrapText="1"/>
    </xf>
    <xf numFmtId="0" fontId="20" fillId="6" borderId="25" xfId="0" applyFont="1" applyFill="1" applyBorder="1" applyAlignment="1">
      <alignment vertical="center" wrapText="1"/>
    </xf>
    <xf numFmtId="0" fontId="20" fillId="6" borderId="0" xfId="0" applyFont="1" applyFill="1" applyBorder="1" applyAlignment="1">
      <alignment vertical="center" wrapText="1"/>
    </xf>
    <xf numFmtId="0" fontId="20" fillId="6" borderId="37" xfId="0" applyFont="1" applyFill="1" applyBorder="1" applyAlignment="1">
      <alignment vertical="center" wrapText="1"/>
    </xf>
    <xf numFmtId="0" fontId="20" fillId="6" borderId="27" xfId="0" applyFont="1" applyFill="1" applyBorder="1" applyAlignment="1">
      <alignment vertical="center" wrapText="1"/>
    </xf>
    <xf numFmtId="0" fontId="20" fillId="6" borderId="28" xfId="0" applyFont="1" applyFill="1" applyBorder="1" applyAlignment="1">
      <alignment vertical="center" wrapText="1"/>
    </xf>
    <xf numFmtId="0" fontId="20" fillId="6" borderId="39" xfId="0" applyFont="1" applyFill="1" applyBorder="1" applyAlignment="1">
      <alignment vertical="center" wrapText="1"/>
    </xf>
    <xf numFmtId="0" fontId="20" fillId="6" borderId="13" xfId="0" applyFont="1" applyFill="1" applyBorder="1" applyAlignment="1">
      <alignment vertical="center" wrapText="1"/>
    </xf>
    <xf numFmtId="0" fontId="20" fillId="6" borderId="24" xfId="0" applyFont="1" applyFill="1" applyBorder="1" applyAlignment="1">
      <alignment vertical="center" wrapText="1"/>
    </xf>
    <xf numFmtId="0" fontId="20" fillId="6" borderId="35" xfId="0" applyFont="1" applyFill="1" applyBorder="1" applyAlignment="1">
      <alignment vertical="center" wrapText="1"/>
    </xf>
    <xf numFmtId="0" fontId="22" fillId="0" borderId="6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0" borderId="62" xfId="0" applyFont="1" applyBorder="1" applyAlignment="1">
      <alignment horizontal="center" vertical="center" wrapText="1"/>
    </xf>
    <xf numFmtId="0" fontId="20" fillId="6" borderId="59" xfId="0" applyFont="1" applyFill="1" applyBorder="1" applyAlignment="1">
      <alignment vertical="center" wrapText="1"/>
    </xf>
    <xf numFmtId="0" fontId="20" fillId="6" borderId="51" xfId="0" applyFont="1" applyFill="1" applyBorder="1" applyAlignment="1">
      <alignment vertical="center" wrapText="1"/>
    </xf>
    <xf numFmtId="0" fontId="20" fillId="6" borderId="60" xfId="0" applyFont="1" applyFill="1" applyBorder="1" applyAlignment="1">
      <alignment vertical="center" wrapText="1"/>
    </xf>
    <xf numFmtId="0" fontId="22" fillId="0" borderId="46" xfId="0" applyFont="1" applyBorder="1" applyAlignment="1">
      <alignment wrapText="1"/>
    </xf>
    <xf numFmtId="0" fontId="14" fillId="0" borderId="8" xfId="1" applyFont="1" applyFill="1" applyBorder="1" applyAlignment="1">
      <alignment horizontal="center" vertical="center" wrapText="1"/>
    </xf>
    <xf numFmtId="0" fontId="14" fillId="0" borderId="34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1" fontId="22" fillId="0" borderId="0" xfId="0" applyNumberFormat="1" applyFont="1" applyFill="1" applyAlignment="1">
      <alignment horizontal="center" vertical="center" wrapText="1"/>
    </xf>
    <xf numFmtId="0" fontId="21" fillId="0" borderId="0" xfId="1" applyFont="1" applyFill="1" applyAlignment="1">
      <alignment horizontal="center" vertical="center"/>
    </xf>
    <xf numFmtId="0" fontId="22" fillId="0" borderId="11" xfId="0" applyFont="1" applyFill="1" applyBorder="1" applyAlignment="1">
      <alignment wrapText="1"/>
    </xf>
    <xf numFmtId="0" fontId="22" fillId="2" borderId="46" xfId="0" applyFont="1" applyFill="1" applyBorder="1" applyAlignment="1">
      <alignment horizontal="center" vertical="center" wrapText="1"/>
    </xf>
    <xf numFmtId="0" fontId="22" fillId="2" borderId="48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49" xfId="0" applyFont="1" applyFill="1" applyBorder="1" applyAlignment="1">
      <alignment horizontal="center" vertical="center" wrapText="1"/>
    </xf>
    <xf numFmtId="0" fontId="22" fillId="2" borderId="63" xfId="0" applyFont="1" applyFill="1" applyBorder="1" applyAlignment="1">
      <alignment horizontal="center" vertical="center" wrapText="1"/>
    </xf>
    <xf numFmtId="0" fontId="22" fillId="2" borderId="52" xfId="0" applyFont="1" applyFill="1" applyBorder="1" applyAlignment="1">
      <alignment horizontal="center" vertical="center" wrapText="1"/>
    </xf>
    <xf numFmtId="0" fontId="22" fillId="2" borderId="46" xfId="0" applyFont="1" applyFill="1" applyBorder="1" applyAlignment="1">
      <alignment wrapText="1"/>
    </xf>
    <xf numFmtId="0" fontId="22" fillId="2" borderId="48" xfId="0" applyFont="1" applyFill="1" applyBorder="1" applyAlignment="1">
      <alignment wrapText="1"/>
    </xf>
    <xf numFmtId="0" fontId="32" fillId="2" borderId="6" xfId="0" applyFont="1" applyFill="1" applyBorder="1" applyAlignment="1" applyProtection="1">
      <alignment horizontal="center" vertical="center"/>
      <protection locked="0"/>
    </xf>
    <xf numFmtId="0" fontId="22" fillId="2" borderId="6" xfId="0" applyFont="1" applyFill="1" applyBorder="1" applyAlignment="1">
      <alignment wrapText="1"/>
    </xf>
    <xf numFmtId="0" fontId="22" fillId="2" borderId="49" xfId="0" applyFont="1" applyFill="1" applyBorder="1" applyAlignment="1">
      <alignment wrapText="1"/>
    </xf>
    <xf numFmtId="0" fontId="32" fillId="2" borderId="49" xfId="0" applyFont="1" applyFill="1" applyBorder="1" applyAlignment="1" applyProtection="1">
      <alignment horizontal="center" vertical="center"/>
      <protection locked="0"/>
    </xf>
    <xf numFmtId="1" fontId="32" fillId="2" borderId="6" xfId="0" applyNumberFormat="1" applyFont="1" applyFill="1" applyBorder="1" applyAlignment="1">
      <alignment horizontal="center" vertical="center"/>
    </xf>
    <xf numFmtId="1" fontId="32" fillId="2" borderId="4" xfId="0" applyNumberFormat="1" applyFont="1" applyFill="1" applyBorder="1" applyAlignment="1">
      <alignment horizontal="center" vertical="center"/>
    </xf>
    <xf numFmtId="1" fontId="32" fillId="2" borderId="49" xfId="0" applyNumberFormat="1" applyFont="1" applyFill="1" applyBorder="1" applyAlignment="1">
      <alignment horizontal="center" vertical="center"/>
    </xf>
    <xf numFmtId="0" fontId="38" fillId="2" borderId="43" xfId="0" applyFont="1" applyFill="1" applyBorder="1" applyAlignment="1" applyProtection="1">
      <alignment horizontal="center" vertical="center" wrapText="1"/>
      <protection locked="0"/>
    </xf>
    <xf numFmtId="0" fontId="38" fillId="2" borderId="44" xfId="0" applyFont="1" applyFill="1" applyBorder="1" applyAlignment="1" applyProtection="1">
      <alignment horizontal="center" vertical="center" wrapText="1"/>
      <protection locked="0"/>
    </xf>
    <xf numFmtId="0" fontId="38" fillId="2" borderId="45" xfId="0" applyFont="1" applyFill="1" applyBorder="1" applyAlignment="1" applyProtection="1">
      <alignment horizontal="center" vertical="center" wrapText="1"/>
      <protection locked="0"/>
    </xf>
    <xf numFmtId="0" fontId="32" fillId="2" borderId="6" xfId="0" applyFont="1" applyFill="1" applyBorder="1" applyAlignment="1" applyProtection="1">
      <alignment horizontal="center" vertical="center" wrapText="1"/>
      <protection locked="0"/>
    </xf>
    <xf numFmtId="1" fontId="32" fillId="2" borderId="9" xfId="0" applyNumberFormat="1" applyFont="1" applyFill="1" applyBorder="1" applyAlignment="1">
      <alignment horizontal="center" vertical="center"/>
    </xf>
    <xf numFmtId="1" fontId="32" fillId="2" borderId="48" xfId="0" applyNumberFormat="1" applyFont="1" applyFill="1" applyBorder="1" applyAlignment="1">
      <alignment horizontal="center" vertical="center"/>
    </xf>
    <xf numFmtId="1" fontId="32" fillId="2" borderId="2" xfId="0" applyNumberFormat="1" applyFont="1" applyFill="1" applyBorder="1" applyAlignment="1">
      <alignment horizontal="center" vertical="center"/>
    </xf>
    <xf numFmtId="1" fontId="32" fillId="2" borderId="1" xfId="0" applyNumberFormat="1" applyFont="1" applyFill="1" applyBorder="1" applyAlignment="1">
      <alignment horizontal="center" vertical="center"/>
    </xf>
    <xf numFmtId="1" fontId="32" fillId="2" borderId="50" xfId="0" applyNumberFormat="1" applyFont="1" applyFill="1" applyBorder="1" applyAlignment="1">
      <alignment horizontal="center" vertical="center"/>
    </xf>
    <xf numFmtId="1" fontId="32" fillId="2" borderId="46" xfId="0" applyNumberFormat="1" applyFont="1" applyFill="1" applyBorder="1" applyAlignment="1">
      <alignment horizontal="center" vertical="center"/>
    </xf>
    <xf numFmtId="0" fontId="38" fillId="2" borderId="7" xfId="0" applyFont="1" applyFill="1" applyBorder="1" applyAlignment="1" applyProtection="1">
      <alignment horizontal="center" vertical="center" wrapText="1"/>
      <protection locked="0"/>
    </xf>
    <xf numFmtId="0" fontId="38" fillId="2" borderId="8" xfId="0" applyFont="1" applyFill="1" applyBorder="1" applyAlignment="1" applyProtection="1">
      <alignment horizontal="center" vertical="center" wrapText="1"/>
      <protection locked="0"/>
    </xf>
    <xf numFmtId="0" fontId="38" fillId="2" borderId="34" xfId="0" applyFont="1" applyFill="1" applyBorder="1" applyAlignment="1" applyProtection="1">
      <alignment horizontal="center" vertical="center" wrapText="1"/>
      <protection locked="0"/>
    </xf>
    <xf numFmtId="0" fontId="38" fillId="2" borderId="2" xfId="0" applyFont="1" applyFill="1" applyBorder="1" applyAlignment="1" applyProtection="1">
      <alignment horizontal="center" vertical="center" wrapText="1"/>
      <protection locked="0"/>
    </xf>
    <xf numFmtId="0" fontId="38" fillId="2" borderId="1" xfId="0" applyFont="1" applyFill="1" applyBorder="1" applyAlignment="1" applyProtection="1">
      <alignment horizontal="center" vertical="center" wrapText="1"/>
      <protection locked="0"/>
    </xf>
    <xf numFmtId="0" fontId="38" fillId="2" borderId="5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>
      <alignment vertical="center"/>
    </xf>
    <xf numFmtId="0" fontId="12" fillId="0" borderId="19" xfId="0" applyFont="1" applyFill="1" applyBorder="1" applyAlignment="1">
      <alignment vertical="center"/>
    </xf>
    <xf numFmtId="1" fontId="34" fillId="11" borderId="43" xfId="0" applyNumberFormat="1" applyFont="1" applyFill="1" applyBorder="1" applyAlignment="1">
      <alignment horizontal="center" vertical="center"/>
    </xf>
    <xf numFmtId="0" fontId="36" fillId="11" borderId="43" xfId="0" applyFont="1" applyFill="1" applyBorder="1" applyAlignment="1">
      <alignment horizontal="center" vertical="center"/>
    </xf>
    <xf numFmtId="0" fontId="12" fillId="6" borderId="44" xfId="0" applyFont="1" applyFill="1" applyBorder="1" applyAlignment="1">
      <alignment horizontal="center" vertical="center"/>
    </xf>
    <xf numFmtId="1" fontId="12" fillId="6" borderId="65" xfId="0" applyNumberFormat="1" applyFont="1" applyFill="1" applyBorder="1" applyAlignment="1">
      <alignment horizontal="center" vertical="center"/>
    </xf>
    <xf numFmtId="1" fontId="12" fillId="6" borderId="40" xfId="0" applyNumberFormat="1" applyFont="1" applyFill="1" applyBorder="1" applyAlignment="1">
      <alignment horizontal="center" vertical="center"/>
    </xf>
    <xf numFmtId="1" fontId="12" fillId="6" borderId="44" xfId="0" applyNumberFormat="1" applyFont="1" applyFill="1" applyBorder="1" applyAlignment="1">
      <alignment horizontal="center" vertical="center"/>
    </xf>
    <xf numFmtId="1" fontId="12" fillId="6" borderId="42" xfId="0" applyNumberFormat="1" applyFont="1" applyFill="1" applyBorder="1" applyAlignment="1">
      <alignment horizontal="center" vertical="center"/>
    </xf>
    <xf numFmtId="1" fontId="12" fillId="6" borderId="45" xfId="0" applyNumberFormat="1" applyFont="1" applyFill="1" applyBorder="1" applyAlignment="1">
      <alignment horizontal="center" vertical="center"/>
    </xf>
    <xf numFmtId="0" fontId="12" fillId="6" borderId="53" xfId="0" applyFont="1" applyFill="1" applyBorder="1" applyAlignment="1">
      <alignment horizontal="center" vertical="center"/>
    </xf>
    <xf numFmtId="0" fontId="12" fillId="6" borderId="67" xfId="0" applyFont="1" applyFill="1" applyBorder="1" applyAlignment="1">
      <alignment horizontal="center" vertical="center"/>
    </xf>
    <xf numFmtId="1" fontId="12" fillId="6" borderId="53" xfId="0" applyNumberFormat="1" applyFont="1" applyFill="1" applyBorder="1" applyAlignment="1">
      <alignment horizontal="center" vertical="center"/>
    </xf>
    <xf numFmtId="1" fontId="12" fillId="6" borderId="67" xfId="0" applyNumberFormat="1" applyFont="1" applyFill="1" applyBorder="1" applyAlignment="1">
      <alignment horizontal="center" vertical="center"/>
    </xf>
    <xf numFmtId="1" fontId="12" fillId="6" borderId="41" xfId="0" applyNumberFormat="1" applyFont="1" applyFill="1" applyBorder="1" applyAlignment="1">
      <alignment horizontal="center" vertical="center"/>
    </xf>
    <xf numFmtId="1" fontId="12" fillId="6" borderId="43" xfId="0" applyNumberFormat="1" applyFont="1" applyFill="1" applyBorder="1" applyAlignment="1">
      <alignment horizontal="center" vertical="center"/>
    </xf>
    <xf numFmtId="1" fontId="10" fillId="6" borderId="43" xfId="0" applyNumberFormat="1" applyFont="1" applyFill="1" applyBorder="1" applyAlignment="1">
      <alignment horizontal="center" vertical="center"/>
    </xf>
    <xf numFmtId="1" fontId="10" fillId="6" borderId="44" xfId="0" applyNumberFormat="1" applyFont="1" applyFill="1" applyBorder="1" applyAlignment="1">
      <alignment horizontal="center" vertical="center"/>
    </xf>
    <xf numFmtId="1" fontId="10" fillId="6" borderId="67" xfId="0" applyNumberFormat="1" applyFont="1" applyFill="1" applyBorder="1" applyAlignment="1">
      <alignment horizontal="center" vertical="center"/>
    </xf>
    <xf numFmtId="1" fontId="10" fillId="6" borderId="65" xfId="0" applyNumberFormat="1" applyFont="1" applyFill="1" applyBorder="1" applyAlignment="1">
      <alignment horizontal="center" vertical="center"/>
    </xf>
    <xf numFmtId="1" fontId="10" fillId="6" borderId="53" xfId="0" applyNumberFormat="1" applyFont="1" applyFill="1" applyBorder="1" applyAlignment="1">
      <alignment horizontal="center" vertical="center"/>
    </xf>
    <xf numFmtId="1" fontId="10" fillId="6" borderId="40" xfId="0" applyNumberFormat="1" applyFont="1" applyFill="1" applyBorder="1" applyAlignment="1">
      <alignment horizontal="center" vertical="center"/>
    </xf>
    <xf numFmtId="1" fontId="10" fillId="6" borderId="41" xfId="0" applyNumberFormat="1" applyFont="1" applyFill="1" applyBorder="1" applyAlignment="1">
      <alignment horizontal="center" vertical="center"/>
    </xf>
    <xf numFmtId="1" fontId="10" fillId="6" borderId="45" xfId="0" applyNumberFormat="1" applyFont="1" applyFill="1" applyBorder="1" applyAlignment="1">
      <alignment horizontal="center" vertical="center"/>
    </xf>
    <xf numFmtId="0" fontId="34" fillId="6" borderId="44" xfId="0" applyFont="1" applyFill="1" applyBorder="1" applyAlignment="1">
      <alignment horizontal="center" vertical="center"/>
    </xf>
    <xf numFmtId="0" fontId="34" fillId="6" borderId="67" xfId="0" applyFont="1" applyFill="1" applyBorder="1" applyAlignment="1">
      <alignment horizontal="center" vertical="center"/>
    </xf>
    <xf numFmtId="0" fontId="34" fillId="6" borderId="65" xfId="0" applyFont="1" applyFill="1" applyBorder="1" applyAlignment="1">
      <alignment horizontal="center" vertical="center"/>
    </xf>
    <xf numFmtId="1" fontId="34" fillId="6" borderId="41" xfId="0" applyNumberFormat="1" applyFont="1" applyFill="1" applyBorder="1" applyAlignment="1">
      <alignment horizontal="center" vertical="center"/>
    </xf>
    <xf numFmtId="1" fontId="34" fillId="6" borderId="67" xfId="0" applyNumberFormat="1" applyFont="1" applyFill="1" applyBorder="1" applyAlignment="1">
      <alignment horizontal="center" vertical="center"/>
    </xf>
    <xf numFmtId="1" fontId="34" fillId="6" borderId="65" xfId="0" applyNumberFormat="1" applyFont="1" applyFill="1" applyBorder="1" applyAlignment="1">
      <alignment horizontal="center" vertical="center"/>
    </xf>
    <xf numFmtId="1" fontId="34" fillId="6" borderId="40" xfId="0" applyNumberFormat="1" applyFont="1" applyFill="1" applyBorder="1" applyAlignment="1">
      <alignment horizontal="center" vertical="center"/>
    </xf>
    <xf numFmtId="0" fontId="34" fillId="6" borderId="40" xfId="0" applyFont="1" applyFill="1" applyBorder="1" applyAlignment="1">
      <alignment horizontal="center" vertical="center"/>
    </xf>
    <xf numFmtId="1" fontId="34" fillId="6" borderId="44" xfId="0" applyNumberFormat="1" applyFont="1" applyFill="1" applyBorder="1" applyAlignment="1">
      <alignment horizontal="center" vertical="center"/>
    </xf>
    <xf numFmtId="1" fontId="34" fillId="6" borderId="45" xfId="0" applyNumberFormat="1" applyFont="1" applyFill="1" applyBorder="1" applyAlignment="1">
      <alignment horizontal="center" vertical="center"/>
    </xf>
    <xf numFmtId="0" fontId="36" fillId="6" borderId="44" xfId="0" applyFont="1" applyFill="1" applyBorder="1" applyAlignment="1">
      <alignment horizontal="center" vertical="center"/>
    </xf>
    <xf numFmtId="0" fontId="36" fillId="6" borderId="45" xfId="0" applyFont="1" applyFill="1" applyBorder="1" applyAlignment="1">
      <alignment horizontal="center" vertical="center"/>
    </xf>
    <xf numFmtId="0" fontId="36" fillId="6" borderId="65" xfId="0" applyFont="1" applyFill="1" applyBorder="1" applyAlignment="1">
      <alignment horizontal="center" vertical="center"/>
    </xf>
    <xf numFmtId="1" fontId="36" fillId="6" borderId="43" xfId="0" applyNumberFormat="1" applyFont="1" applyFill="1" applyBorder="1" applyAlignment="1">
      <alignment horizontal="center" vertical="center"/>
    </xf>
    <xf numFmtId="1" fontId="36" fillId="6" borderId="44" xfId="0" applyNumberFormat="1" applyFont="1" applyFill="1" applyBorder="1" applyAlignment="1">
      <alignment horizontal="center" vertical="center"/>
    </xf>
    <xf numFmtId="1" fontId="36" fillId="6" borderId="42" xfId="0" applyNumberFormat="1" applyFont="1" applyFill="1" applyBorder="1" applyAlignment="1">
      <alignment horizontal="center" vertical="center"/>
    </xf>
    <xf numFmtId="1" fontId="36" fillId="6" borderId="65" xfId="0" applyNumberFormat="1" applyFont="1" applyFill="1" applyBorder="1" applyAlignment="1">
      <alignment horizontal="center" vertical="center"/>
    </xf>
    <xf numFmtId="1" fontId="36" fillId="6" borderId="40" xfId="0" applyNumberFormat="1" applyFont="1" applyFill="1" applyBorder="1" applyAlignment="1">
      <alignment horizontal="center" vertical="center"/>
    </xf>
    <xf numFmtId="1" fontId="36" fillId="6" borderId="41" xfId="0" applyNumberFormat="1" applyFont="1" applyFill="1" applyBorder="1" applyAlignment="1">
      <alignment horizontal="center" vertical="center"/>
    </xf>
    <xf numFmtId="1" fontId="36" fillId="6" borderId="53" xfId="0" applyNumberFormat="1" applyFont="1" applyFill="1" applyBorder="1" applyAlignment="1">
      <alignment horizontal="center" vertical="center"/>
    </xf>
    <xf numFmtId="0" fontId="31" fillId="6" borderId="44" xfId="0" applyFont="1" applyFill="1" applyBorder="1" applyAlignment="1">
      <alignment horizontal="center" vertical="center"/>
    </xf>
    <xf numFmtId="0" fontId="31" fillId="6" borderId="67" xfId="0" applyFont="1" applyFill="1" applyBorder="1" applyAlignment="1">
      <alignment horizontal="center" vertical="center"/>
    </xf>
    <xf numFmtId="0" fontId="31" fillId="6" borderId="65" xfId="0" applyFont="1" applyFill="1" applyBorder="1" applyAlignment="1">
      <alignment horizontal="center" vertical="center"/>
    </xf>
    <xf numFmtId="1" fontId="31" fillId="6" borderId="53" xfId="0" applyNumberFormat="1" applyFont="1" applyFill="1" applyBorder="1" applyAlignment="1">
      <alignment horizontal="center" vertical="center"/>
    </xf>
    <xf numFmtId="1" fontId="31" fillId="6" borderId="44" xfId="0" applyNumberFormat="1" applyFont="1" applyFill="1" applyBorder="1" applyAlignment="1">
      <alignment horizontal="center" vertical="center"/>
    </xf>
    <xf numFmtId="1" fontId="31" fillId="6" borderId="67" xfId="0" applyNumberFormat="1" applyFont="1" applyFill="1" applyBorder="1" applyAlignment="1">
      <alignment horizontal="center" vertical="center"/>
    </xf>
    <xf numFmtId="1" fontId="31" fillId="6" borderId="65" xfId="0" applyNumberFormat="1" applyFont="1" applyFill="1" applyBorder="1" applyAlignment="1">
      <alignment horizontal="center" vertical="center"/>
    </xf>
    <xf numFmtId="1" fontId="31" fillId="6" borderId="40" xfId="0" applyNumberFormat="1" applyFont="1" applyFill="1" applyBorder="1" applyAlignment="1">
      <alignment horizontal="center" vertical="center"/>
    </xf>
    <xf numFmtId="1" fontId="31" fillId="6" borderId="41" xfId="0" applyNumberFormat="1" applyFont="1" applyFill="1" applyBorder="1" applyAlignment="1">
      <alignment horizontal="center" vertical="center"/>
    </xf>
    <xf numFmtId="1" fontId="31" fillId="6" borderId="43" xfId="0" applyNumberFormat="1" applyFont="1" applyFill="1" applyBorder="1" applyAlignment="1">
      <alignment horizontal="center" vertical="center"/>
    </xf>
    <xf numFmtId="1" fontId="31" fillId="6" borderId="45" xfId="0" applyNumberFormat="1" applyFont="1" applyFill="1" applyBorder="1" applyAlignment="1">
      <alignment horizontal="center" vertical="center"/>
    </xf>
    <xf numFmtId="0" fontId="36" fillId="6" borderId="67" xfId="0" applyFont="1" applyFill="1" applyBorder="1" applyAlignment="1">
      <alignment horizontal="center" vertical="center"/>
    </xf>
    <xf numFmtId="1" fontId="36" fillId="6" borderId="67" xfId="0" applyNumberFormat="1" applyFont="1" applyFill="1" applyBorder="1" applyAlignment="1">
      <alignment horizontal="center" vertical="center"/>
    </xf>
    <xf numFmtId="0" fontId="31" fillId="0" borderId="74" xfId="0" applyFont="1" applyFill="1" applyBorder="1" applyAlignment="1" applyProtection="1">
      <alignment horizontal="center" vertical="center" wrapText="1"/>
      <protection locked="0"/>
    </xf>
    <xf numFmtId="0" fontId="31" fillId="0" borderId="66" xfId="0" applyFont="1" applyFill="1" applyBorder="1" applyAlignment="1" applyProtection="1">
      <alignment horizontal="center" vertical="center" wrapText="1"/>
      <protection locked="0"/>
    </xf>
    <xf numFmtId="0" fontId="15" fillId="2" borderId="69" xfId="1" applyFont="1" applyFill="1" applyBorder="1" applyAlignment="1">
      <alignment horizontal="center" vertical="center" wrapText="1"/>
    </xf>
    <xf numFmtId="0" fontId="15" fillId="2" borderId="68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3" fillId="0" borderId="63" xfId="13" applyFont="1" applyFill="1" applyBorder="1" applyAlignment="1">
      <alignment horizontal="center" vertical="center"/>
    </xf>
    <xf numFmtId="0" fontId="3" fillId="0" borderId="11" xfId="13" applyFont="1" applyFill="1" applyBorder="1" applyAlignment="1">
      <alignment horizontal="center" vertical="center"/>
    </xf>
    <xf numFmtId="0" fontId="3" fillId="0" borderId="52" xfId="13" applyFont="1" applyFill="1" applyBorder="1" applyAlignment="1">
      <alignment horizontal="center" vertical="center"/>
    </xf>
    <xf numFmtId="0" fontId="3" fillId="0" borderId="35" xfId="13" applyFont="1" applyFill="1" applyBorder="1" applyAlignment="1">
      <alignment horizontal="center" vertical="center"/>
    </xf>
    <xf numFmtId="0" fontId="3" fillId="0" borderId="20" xfId="13" applyFont="1" applyFill="1" applyBorder="1" applyAlignment="1">
      <alignment horizontal="center" vertical="center"/>
    </xf>
    <xf numFmtId="0" fontId="3" fillId="0" borderId="19" xfId="13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14" borderId="4" xfId="0" applyFont="1" applyFill="1" applyBorder="1" applyAlignment="1">
      <alignment horizontal="center" vertical="center"/>
    </xf>
    <xf numFmtId="0" fontId="8" fillId="13" borderId="4" xfId="0" applyFont="1" applyFill="1" applyBorder="1" applyAlignment="1">
      <alignment horizontal="center" vertical="center"/>
    </xf>
    <xf numFmtId="0" fontId="14" fillId="0" borderId="7" xfId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/>
    </xf>
    <xf numFmtId="0" fontId="3" fillId="14" borderId="1" xfId="0" applyFont="1" applyFill="1" applyBorder="1"/>
    <xf numFmtId="0" fontId="20" fillId="0" borderId="4" xfId="0" applyFont="1" applyFill="1" applyBorder="1" applyAlignment="1">
      <alignment wrapText="1"/>
    </xf>
    <xf numFmtId="0" fontId="16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14" fillId="0" borderId="8" xfId="1" applyFont="1" applyFill="1" applyBorder="1" applyAlignment="1">
      <alignment horizontal="center" vertical="center" wrapText="1"/>
    </xf>
    <xf numFmtId="0" fontId="6" fillId="4" borderId="45" xfId="0" applyFont="1" applyFill="1" applyBorder="1" applyAlignment="1">
      <alignment horizontal="center" vertical="center" wrapText="1"/>
    </xf>
    <xf numFmtId="0" fontId="14" fillId="13" borderId="8" xfId="1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 wrapText="1"/>
    </xf>
    <xf numFmtId="0" fontId="17" fillId="0" borderId="0" xfId="1" applyFont="1" applyFill="1" applyAlignment="1">
      <alignment horizontal="center" wrapText="1"/>
    </xf>
    <xf numFmtId="0" fontId="15" fillId="0" borderId="8" xfId="1" applyFont="1" applyFill="1" applyBorder="1" applyAlignment="1">
      <alignment horizontal="center" vertical="center" wrapText="1"/>
    </xf>
    <xf numFmtId="0" fontId="15" fillId="0" borderId="34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49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50" xfId="1" applyFont="1" applyFill="1" applyBorder="1" applyAlignment="1">
      <alignment horizontal="center" vertical="center" wrapText="1"/>
    </xf>
    <xf numFmtId="0" fontId="6" fillId="0" borderId="43" xfId="1" applyFont="1" applyFill="1" applyBorder="1" applyAlignment="1">
      <alignment horizontal="center" vertical="center" wrapText="1"/>
    </xf>
    <xf numFmtId="0" fontId="6" fillId="0" borderId="44" xfId="1" applyFont="1" applyFill="1" applyBorder="1" applyAlignment="1">
      <alignment horizontal="center" vertical="center" wrapText="1"/>
    </xf>
    <xf numFmtId="0" fontId="6" fillId="0" borderId="45" xfId="1" applyFont="1" applyFill="1" applyBorder="1" applyAlignment="1">
      <alignment horizontal="center" vertical="center" wrapText="1"/>
    </xf>
    <xf numFmtId="0" fontId="10" fillId="0" borderId="0" xfId="1" applyFont="1" applyFill="1" applyAlignment="1">
      <alignment horizontal="left" wrapText="1"/>
    </xf>
    <xf numFmtId="0" fontId="5" fillId="0" borderId="0" xfId="1" applyFont="1" applyFill="1" applyAlignment="1">
      <alignment horizontal="left" wrapText="1"/>
    </xf>
    <xf numFmtId="0" fontId="5" fillId="0" borderId="0" xfId="0" applyFont="1" applyFill="1" applyAlignment="1">
      <alignment horizontal="left" vertical="center" wrapText="1"/>
    </xf>
    <xf numFmtId="0" fontId="6" fillId="0" borderId="6" xfId="1" applyFont="1" applyFill="1" applyBorder="1" applyAlignment="1">
      <alignment horizontal="left" vertical="center" wrapText="1"/>
    </xf>
    <xf numFmtId="0" fontId="6" fillId="0" borderId="4" xfId="1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21" fillId="0" borderId="19" xfId="1" applyFont="1" applyFill="1" applyBorder="1" applyAlignment="1">
      <alignment horizontal="center" vertical="center" wrapText="1"/>
    </xf>
    <xf numFmtId="0" fontId="21" fillId="0" borderId="35" xfId="1" applyFont="1" applyFill="1" applyBorder="1" applyAlignment="1">
      <alignment horizontal="center" vertical="center" wrapText="1"/>
    </xf>
    <xf numFmtId="0" fontId="21" fillId="0" borderId="18" xfId="1" applyFont="1" applyFill="1" applyBorder="1" applyAlignment="1">
      <alignment horizontal="center" vertical="center" wrapText="1"/>
    </xf>
    <xf numFmtId="0" fontId="21" fillId="0" borderId="37" xfId="1" applyFont="1" applyFill="1" applyBorder="1" applyAlignment="1">
      <alignment horizontal="center" vertical="center" wrapText="1"/>
    </xf>
    <xf numFmtId="0" fontId="21" fillId="0" borderId="38" xfId="1" applyFont="1" applyFill="1" applyBorder="1" applyAlignment="1">
      <alignment horizontal="center" vertical="center" wrapText="1"/>
    </xf>
    <xf numFmtId="0" fontId="21" fillId="0" borderId="39" xfId="1" applyFont="1" applyFill="1" applyBorder="1" applyAlignment="1">
      <alignment horizontal="center" vertical="center" wrapText="1"/>
    </xf>
    <xf numFmtId="0" fontId="21" fillId="0" borderId="11" xfId="1" applyFont="1" applyFill="1" applyBorder="1" applyAlignment="1">
      <alignment horizontal="center" vertical="center" wrapText="1"/>
    </xf>
    <xf numFmtId="0" fontId="21" fillId="0" borderId="12" xfId="1" applyFont="1" applyFill="1" applyBorder="1" applyAlignment="1">
      <alignment horizontal="center" vertical="center" wrapText="1"/>
    </xf>
    <xf numFmtId="0" fontId="21" fillId="0" borderId="33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6" fillId="8" borderId="43" xfId="1" applyFont="1" applyFill="1" applyBorder="1" applyAlignment="1">
      <alignment horizontal="center" vertical="center" wrapText="1"/>
    </xf>
    <xf numFmtId="0" fontId="6" fillId="8" borderId="44" xfId="1" applyFont="1" applyFill="1" applyBorder="1" applyAlignment="1">
      <alignment horizontal="center" vertical="center" wrapText="1"/>
    </xf>
    <xf numFmtId="0" fontId="6" fillId="8" borderId="45" xfId="1" applyFont="1" applyFill="1" applyBorder="1" applyAlignment="1">
      <alignment horizontal="center" vertical="center" wrapText="1"/>
    </xf>
    <xf numFmtId="0" fontId="6" fillId="0" borderId="14" xfId="1" applyFont="1" applyFill="1" applyBorder="1" applyAlignment="1">
      <alignment horizontal="center" vertical="center" wrapText="1"/>
    </xf>
    <xf numFmtId="0" fontId="6" fillId="0" borderId="15" xfId="1" applyFont="1" applyFill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center" vertical="center" wrapText="1"/>
    </xf>
    <xf numFmtId="0" fontId="6" fillId="0" borderId="68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left" vertical="center" wrapText="1"/>
    </xf>
    <xf numFmtId="0" fontId="3" fillId="0" borderId="10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3" fillId="0" borderId="30" xfId="1" applyFont="1" applyFill="1" applyBorder="1" applyAlignment="1">
      <alignment horizontal="left" vertical="center" wrapText="1"/>
    </xf>
    <xf numFmtId="0" fontId="3" fillId="0" borderId="31" xfId="1" applyFont="1" applyFill="1" applyBorder="1" applyAlignment="1">
      <alignment horizontal="left" vertical="center" wrapText="1"/>
    </xf>
    <xf numFmtId="0" fontId="3" fillId="0" borderId="32" xfId="1" applyFont="1" applyFill="1" applyBorder="1" applyAlignment="1">
      <alignment horizontal="left" vertical="center" wrapText="1"/>
    </xf>
    <xf numFmtId="0" fontId="3" fillId="0" borderId="40" xfId="13" applyFont="1" applyFill="1" applyBorder="1" applyAlignment="1">
      <alignment horizontal="center" vertical="center"/>
    </xf>
    <xf numFmtId="0" fontId="30" fillId="0" borderId="41" xfId="0" applyFont="1" applyFill="1" applyBorder="1" applyAlignment="1">
      <alignment horizontal="center" vertical="center"/>
    </xf>
    <xf numFmtId="0" fontId="30" fillId="0" borderId="42" xfId="0" applyFont="1" applyFill="1" applyBorder="1" applyAlignment="1">
      <alignment horizontal="center" vertical="center"/>
    </xf>
    <xf numFmtId="0" fontId="30" fillId="0" borderId="41" xfId="0" applyFont="1" applyFill="1" applyBorder="1" applyAlignment="1">
      <alignment vertical="center"/>
    </xf>
    <xf numFmtId="0" fontId="30" fillId="0" borderId="42" xfId="0" applyFont="1" applyFill="1" applyBorder="1" applyAlignment="1">
      <alignment vertical="center"/>
    </xf>
    <xf numFmtId="0" fontId="5" fillId="0" borderId="0" xfId="1" applyFont="1" applyFill="1" applyAlignment="1">
      <alignment horizontal="left" vertical="center" wrapText="1"/>
    </xf>
    <xf numFmtId="0" fontId="5" fillId="0" borderId="0" xfId="1" applyFont="1" applyFill="1" applyBorder="1" applyAlignment="1">
      <alignment horizontal="left" vertical="top" wrapText="1"/>
    </xf>
    <xf numFmtId="0" fontId="6" fillId="0" borderId="43" xfId="1" applyFont="1" applyFill="1" applyBorder="1" applyAlignment="1">
      <alignment horizontal="center" wrapText="1"/>
    </xf>
    <xf numFmtId="0" fontId="6" fillId="0" borderId="44" xfId="1" applyFont="1" applyFill="1" applyBorder="1" applyAlignment="1">
      <alignment horizontal="center" wrapText="1"/>
    </xf>
    <xf numFmtId="0" fontId="6" fillId="0" borderId="45" xfId="1" applyFont="1" applyFill="1" applyBorder="1" applyAlignment="1">
      <alignment horizontal="center" wrapText="1"/>
    </xf>
    <xf numFmtId="0" fontId="12" fillId="0" borderId="43" xfId="1" applyFont="1" applyFill="1" applyBorder="1" applyAlignment="1">
      <alignment horizontal="center" vertical="center" wrapText="1"/>
    </xf>
    <xf numFmtId="0" fontId="12" fillId="0" borderId="44" xfId="1" applyFont="1" applyFill="1" applyBorder="1" applyAlignment="1">
      <alignment horizontal="center" vertical="center" wrapText="1"/>
    </xf>
    <xf numFmtId="0" fontId="12" fillId="0" borderId="67" xfId="1" applyFont="1" applyFill="1" applyBorder="1" applyAlignment="1">
      <alignment horizontal="center" vertical="center" wrapText="1"/>
    </xf>
    <xf numFmtId="0" fontId="15" fillId="2" borderId="12" xfId="1" applyFont="1" applyFill="1" applyBorder="1" applyAlignment="1">
      <alignment horizontal="center" vertical="center" textRotation="90" wrapText="1"/>
    </xf>
    <xf numFmtId="0" fontId="15" fillId="2" borderId="9" xfId="1" applyFont="1" applyFill="1" applyBorder="1" applyAlignment="1">
      <alignment horizontal="center" vertical="center" textRotation="90" wrapText="1"/>
    </xf>
    <xf numFmtId="0" fontId="15" fillId="2" borderId="73" xfId="1" applyFont="1" applyFill="1" applyBorder="1" applyAlignment="1">
      <alignment horizontal="center" vertical="center" textRotation="90" wrapText="1"/>
    </xf>
    <xf numFmtId="0" fontId="15" fillId="2" borderId="46" xfId="1" applyFont="1" applyFill="1" applyBorder="1" applyAlignment="1">
      <alignment horizontal="center" vertical="center" textRotation="90" wrapText="1"/>
    </xf>
    <xf numFmtId="0" fontId="6" fillId="0" borderId="59" xfId="13" applyFont="1" applyFill="1" applyBorder="1" applyAlignment="1">
      <alignment horizontal="center" vertical="center" textRotation="90" wrapText="1"/>
    </xf>
    <xf numFmtId="0" fontId="6" fillId="0" borderId="25" xfId="13" applyFont="1" applyFill="1" applyBorder="1" applyAlignment="1">
      <alignment horizontal="center" vertical="center" textRotation="90" wrapText="1"/>
    </xf>
    <xf numFmtId="0" fontId="1" fillId="0" borderId="25" xfId="13" applyFont="1" applyFill="1" applyBorder="1" applyAlignment="1">
      <alignment horizontal="center" vertical="center" textRotation="90" wrapText="1"/>
    </xf>
    <xf numFmtId="0" fontId="1" fillId="0" borderId="27" xfId="13" applyFont="1" applyFill="1" applyBorder="1" applyAlignment="1">
      <alignment horizontal="center" vertical="center" textRotation="90" wrapText="1"/>
    </xf>
    <xf numFmtId="0" fontId="9" fillId="0" borderId="0" xfId="1" applyFont="1" applyFill="1" applyAlignment="1">
      <alignment horizontal="center" vertical="center" wrapText="1"/>
    </xf>
    <xf numFmtId="0" fontId="9" fillId="0" borderId="0" xfId="2" applyFont="1" applyFill="1" applyAlignment="1">
      <alignment horizontal="center" wrapText="1"/>
    </xf>
    <xf numFmtId="0" fontId="9" fillId="0" borderId="0" xfId="1" applyFont="1" applyFill="1" applyBorder="1" applyAlignment="1">
      <alignment horizontal="center" vertical="center" wrapText="1"/>
    </xf>
    <xf numFmtId="0" fontId="15" fillId="2" borderId="47" xfId="1" applyFont="1" applyFill="1" applyBorder="1" applyAlignment="1">
      <alignment horizontal="center" vertical="center" textRotation="90" wrapText="1"/>
    </xf>
    <xf numFmtId="0" fontId="15" fillId="2" borderId="48" xfId="1" applyFont="1" applyFill="1" applyBorder="1" applyAlignment="1">
      <alignment horizontal="center" vertical="center" textRotation="90" wrapText="1"/>
    </xf>
    <xf numFmtId="0" fontId="29" fillId="13" borderId="0" xfId="1" applyFont="1" applyFill="1" applyAlignment="1">
      <alignment horizontal="center" wrapText="1"/>
    </xf>
    <xf numFmtId="0" fontId="10" fillId="0" borderId="0" xfId="1" applyFont="1" applyFill="1" applyBorder="1" applyAlignment="1">
      <alignment horizontal="center" vertical="center" wrapText="1"/>
    </xf>
    <xf numFmtId="0" fontId="29" fillId="13" borderId="0" xfId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vertical="center" wrapText="1"/>
    </xf>
    <xf numFmtId="0" fontId="3" fillId="0" borderId="0" xfId="1" applyFont="1" applyFill="1" applyAlignment="1">
      <alignment horizontal="center" wrapText="1"/>
    </xf>
    <xf numFmtId="0" fontId="6" fillId="0" borderId="40" xfId="1" applyFont="1" applyFill="1" applyBorder="1" applyAlignment="1">
      <alignment horizontal="center" vertical="center" wrapText="1"/>
    </xf>
    <xf numFmtId="0" fontId="6" fillId="0" borderId="41" xfId="1" applyFont="1" applyFill="1" applyBorder="1" applyAlignment="1">
      <alignment horizontal="center" vertical="center" wrapText="1"/>
    </xf>
    <xf numFmtId="0" fontId="6" fillId="0" borderId="53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left" vertical="center" wrapText="1"/>
    </xf>
    <xf numFmtId="0" fontId="6" fillId="2" borderId="27" xfId="1" applyFont="1" applyFill="1" applyBorder="1" applyAlignment="1">
      <alignment horizontal="center" vertical="center" wrapText="1"/>
    </xf>
    <xf numFmtId="0" fontId="6" fillId="2" borderId="53" xfId="1" applyFont="1" applyFill="1" applyBorder="1" applyAlignment="1">
      <alignment horizontal="center" vertical="center" wrapText="1"/>
    </xf>
    <xf numFmtId="0" fontId="15" fillId="0" borderId="14" xfId="1" applyFont="1" applyFill="1" applyBorder="1" applyAlignment="1">
      <alignment horizontal="center" vertical="center" wrapText="1"/>
    </xf>
    <xf numFmtId="0" fontId="15" fillId="0" borderId="15" xfId="1" applyFont="1" applyFill="1" applyBorder="1" applyAlignment="1">
      <alignment horizontal="center" vertical="center" wrapText="1"/>
    </xf>
    <xf numFmtId="0" fontId="15" fillId="0" borderId="16" xfId="1" applyFont="1" applyFill="1" applyBorder="1" applyAlignment="1">
      <alignment horizontal="center" vertical="center" wrapText="1"/>
    </xf>
    <xf numFmtId="0" fontId="15" fillId="0" borderId="17" xfId="1" applyFont="1" applyFill="1" applyBorder="1" applyAlignment="1">
      <alignment horizontal="center" vertical="center" wrapText="1"/>
    </xf>
    <xf numFmtId="0" fontId="14" fillId="0" borderId="8" xfId="1" applyFont="1" applyFill="1" applyBorder="1" applyAlignment="1">
      <alignment horizontal="center" vertical="center" wrapText="1"/>
    </xf>
    <xf numFmtId="0" fontId="14" fillId="0" borderId="34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left" vertical="center" wrapText="1"/>
    </xf>
    <xf numFmtId="0" fontId="3" fillId="0" borderId="13" xfId="1" applyFont="1" applyFill="1" applyBorder="1" applyAlignment="1">
      <alignment horizontal="left" vertical="center" wrapText="1"/>
    </xf>
    <xf numFmtId="0" fontId="3" fillId="0" borderId="20" xfId="1" applyFont="1" applyFill="1" applyBorder="1" applyAlignment="1">
      <alignment horizontal="left" vertical="center" wrapText="1"/>
    </xf>
    <xf numFmtId="0" fontId="3" fillId="0" borderId="21" xfId="1" applyFont="1" applyFill="1" applyBorder="1" applyAlignment="1">
      <alignment horizontal="left" vertical="center" wrapText="1"/>
    </xf>
    <xf numFmtId="0" fontId="3" fillId="0" borderId="22" xfId="1" applyFont="1" applyFill="1" applyBorder="1" applyAlignment="1">
      <alignment horizontal="left" vertical="center" wrapText="1"/>
    </xf>
    <xf numFmtId="0" fontId="3" fillId="0" borderId="23" xfId="1" applyFont="1" applyFill="1" applyBorder="1" applyAlignment="1">
      <alignment horizontal="left" vertical="center" wrapText="1"/>
    </xf>
    <xf numFmtId="0" fontId="3" fillId="0" borderId="24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25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26" xfId="1" applyFont="1" applyFill="1" applyBorder="1" applyAlignment="1">
      <alignment horizontal="center" vertical="center" wrapText="1"/>
    </xf>
    <xf numFmtId="0" fontId="21" fillId="0" borderId="9" xfId="1" applyFont="1" applyFill="1" applyBorder="1" applyAlignment="1">
      <alignment horizontal="center" vertical="center" wrapText="1"/>
    </xf>
    <xf numFmtId="0" fontId="21" fillId="0" borderId="21" xfId="1" applyFont="1" applyFill="1" applyBorder="1" applyAlignment="1">
      <alignment horizontal="center" vertical="center" wrapText="1"/>
    </xf>
    <xf numFmtId="0" fontId="21" fillId="0" borderId="36" xfId="1" applyFont="1" applyFill="1" applyBorder="1" applyAlignment="1">
      <alignment horizontal="center" vertical="center" wrapText="1"/>
    </xf>
    <xf numFmtId="0" fontId="3" fillId="0" borderId="27" xfId="1" applyFont="1" applyFill="1" applyBorder="1" applyAlignment="1">
      <alignment horizontal="center" vertical="center" wrapText="1"/>
    </xf>
    <xf numFmtId="0" fontId="3" fillId="0" borderId="28" xfId="1" applyFont="1" applyFill="1" applyBorder="1" applyAlignment="1">
      <alignment horizontal="center" vertical="center" wrapText="1"/>
    </xf>
    <xf numFmtId="0" fontId="3" fillId="0" borderId="29" xfId="1" applyFont="1" applyFill="1" applyBorder="1" applyAlignment="1">
      <alignment horizontal="center" vertical="center" wrapText="1"/>
    </xf>
    <xf numFmtId="0" fontId="6" fillId="0" borderId="75" xfId="1" applyFont="1" applyFill="1" applyBorder="1" applyAlignment="1">
      <alignment horizontal="center" vertical="center" wrapText="1"/>
    </xf>
    <xf numFmtId="0" fontId="6" fillId="0" borderId="31" xfId="1" applyFont="1" applyFill="1" applyBorder="1" applyAlignment="1">
      <alignment horizontal="center" vertical="center" wrapText="1"/>
    </xf>
    <xf numFmtId="0" fontId="6" fillId="0" borderId="32" xfId="1" applyFont="1" applyFill="1" applyBorder="1" applyAlignment="1">
      <alignment horizontal="center" vertical="center" wrapText="1"/>
    </xf>
    <xf numFmtId="0" fontId="6" fillId="0" borderId="17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30" xfId="1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left" wrapText="1"/>
    </xf>
    <xf numFmtId="0" fontId="12" fillId="11" borderId="7" xfId="0" applyFont="1" applyFill="1" applyBorder="1" applyAlignment="1">
      <alignment vertical="center"/>
    </xf>
    <xf numFmtId="0" fontId="12" fillId="11" borderId="8" xfId="0" applyFont="1" applyFill="1" applyBorder="1" applyAlignment="1">
      <alignment vertical="center"/>
    </xf>
    <xf numFmtId="0" fontId="12" fillId="11" borderId="17" xfId="0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0" fontId="12" fillId="0" borderId="4" xfId="0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0" fontId="36" fillId="6" borderId="40" xfId="0" applyFont="1" applyFill="1" applyBorder="1" applyAlignment="1" applyProtection="1">
      <alignment horizontal="center" vertical="center" wrapText="1"/>
      <protection locked="0"/>
    </xf>
    <xf numFmtId="0" fontId="36" fillId="6" borderId="53" xfId="0" applyFont="1" applyFill="1" applyBorder="1" applyAlignment="1" applyProtection="1">
      <alignment horizontal="center" vertical="center" wrapText="1"/>
      <protection locked="0"/>
    </xf>
    <xf numFmtId="0" fontId="38" fillId="0" borderId="56" xfId="0" applyFont="1" applyFill="1" applyBorder="1" applyAlignment="1" applyProtection="1">
      <alignment horizontal="center" vertical="center" wrapText="1"/>
    </xf>
    <xf numFmtId="0" fontId="43" fillId="0" borderId="12" xfId="0" applyFont="1" applyFill="1" applyBorder="1" applyAlignment="1">
      <alignment horizontal="center" vertical="center" wrapText="1"/>
    </xf>
    <xf numFmtId="0" fontId="36" fillId="11" borderId="40" xfId="0" applyFont="1" applyFill="1" applyBorder="1" applyAlignment="1">
      <alignment vertical="center" wrapText="1"/>
    </xf>
    <xf numFmtId="0" fontId="23" fillId="11" borderId="53" xfId="0" applyFont="1" applyFill="1" applyBorder="1" applyAlignment="1">
      <alignment vertical="center" wrapText="1"/>
    </xf>
    <xf numFmtId="166" fontId="10" fillId="6" borderId="40" xfId="0" applyNumberFormat="1" applyFont="1" applyFill="1" applyBorder="1" applyAlignment="1">
      <alignment horizontal="center" vertical="center"/>
    </xf>
    <xf numFmtId="166" fontId="10" fillId="6" borderId="41" xfId="0" applyNumberFormat="1" applyFont="1" applyFill="1" applyBorder="1" applyAlignment="1">
      <alignment horizontal="center" vertical="center"/>
    </xf>
    <xf numFmtId="0" fontId="12" fillId="6" borderId="40" xfId="0" applyFont="1" applyFill="1" applyBorder="1" applyAlignment="1">
      <alignment horizontal="center" vertical="center"/>
    </xf>
    <xf numFmtId="0" fontId="12" fillId="6" borderId="53" xfId="0" applyFont="1" applyFill="1" applyBorder="1" applyAlignment="1">
      <alignment horizontal="center" vertical="center"/>
    </xf>
    <xf numFmtId="164" fontId="34" fillId="11" borderId="40" xfId="0" applyNumberFormat="1" applyFont="1" applyFill="1" applyBorder="1" applyAlignment="1">
      <alignment horizontal="left" vertical="center" wrapText="1"/>
    </xf>
    <xf numFmtId="0" fontId="44" fillId="11" borderId="53" xfId="0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left" vertical="center" wrapText="1"/>
    </xf>
    <xf numFmtId="0" fontId="21" fillId="0" borderId="0" xfId="1" applyFont="1" applyFill="1" applyBorder="1" applyAlignment="1">
      <alignment horizontal="left"/>
    </xf>
    <xf numFmtId="0" fontId="17" fillId="0" borderId="0" xfId="1" applyFont="1" applyFill="1" applyBorder="1" applyAlignment="1">
      <alignment horizontal="left"/>
    </xf>
    <xf numFmtId="0" fontId="6" fillId="0" borderId="5" xfId="0" applyFont="1" applyFill="1" applyBorder="1" applyAlignment="1">
      <alignment horizontal="center" vertical="center" textRotation="90" wrapText="1"/>
    </xf>
    <xf numFmtId="0" fontId="6" fillId="0" borderId="30" xfId="0" applyFont="1" applyFill="1" applyBorder="1" applyAlignment="1">
      <alignment horizontal="center" vertical="center" textRotation="90" wrapText="1"/>
    </xf>
    <xf numFmtId="0" fontId="6" fillId="0" borderId="19" xfId="0" applyFont="1" applyFill="1" applyBorder="1" applyAlignment="1">
      <alignment horizontal="center" vertical="center" textRotation="90" wrapText="1"/>
    </xf>
    <xf numFmtId="0" fontId="6" fillId="0" borderId="18" xfId="0" applyFont="1" applyFill="1" applyBorder="1" applyAlignment="1">
      <alignment horizontal="center" vertical="center" textRotation="90" wrapText="1"/>
    </xf>
    <xf numFmtId="0" fontId="6" fillId="0" borderId="38" xfId="0" applyFont="1" applyFill="1" applyBorder="1" applyAlignment="1">
      <alignment horizontal="center" vertical="center" textRotation="90" wrapText="1"/>
    </xf>
    <xf numFmtId="0" fontId="6" fillId="0" borderId="3" xfId="0" applyFont="1" applyFill="1" applyBorder="1" applyAlignment="1">
      <alignment horizontal="center" vertical="center" textRotation="90" wrapText="1"/>
    </xf>
    <xf numFmtId="0" fontId="6" fillId="0" borderId="32" xfId="0" applyFont="1" applyFill="1" applyBorder="1" applyAlignment="1">
      <alignment horizontal="center" vertical="center" textRotation="90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11" borderId="66" xfId="0" applyFont="1" applyFill="1" applyBorder="1" applyAlignment="1">
      <alignment horizontal="center" vertical="center" textRotation="90" wrapText="1"/>
    </xf>
    <xf numFmtId="0" fontId="6" fillId="11" borderId="58" xfId="0" applyFont="1" applyFill="1" applyBorder="1" applyAlignment="1">
      <alignment horizontal="center" vertical="center" textRotation="90" wrapText="1"/>
    </xf>
    <xf numFmtId="0" fontId="6" fillId="11" borderId="74" xfId="0" applyFont="1" applyFill="1" applyBorder="1" applyAlignment="1">
      <alignment horizontal="center" vertical="center" textRotation="90" wrapText="1"/>
    </xf>
    <xf numFmtId="0" fontId="6" fillId="0" borderId="71" xfId="0" applyFont="1" applyFill="1" applyBorder="1" applyAlignment="1">
      <alignment horizontal="center" vertical="center" wrapText="1"/>
    </xf>
    <xf numFmtId="0" fontId="6" fillId="0" borderId="7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textRotation="90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textRotation="90" wrapText="1"/>
    </xf>
    <xf numFmtId="0" fontId="6" fillId="5" borderId="5" xfId="0" applyFont="1" applyFill="1" applyBorder="1" applyAlignment="1">
      <alignment horizontal="center" vertical="center" textRotation="90" wrapText="1"/>
    </xf>
    <xf numFmtId="0" fontId="6" fillId="5" borderId="30" xfId="0" applyFont="1" applyFill="1" applyBorder="1" applyAlignment="1">
      <alignment horizontal="center" vertical="center" textRotation="90" wrapText="1"/>
    </xf>
    <xf numFmtId="0" fontId="20" fillId="9" borderId="40" xfId="0" applyFont="1" applyFill="1" applyBorder="1" applyAlignment="1">
      <alignment horizontal="center" wrapText="1"/>
    </xf>
    <xf numFmtId="0" fontId="20" fillId="9" borderId="41" xfId="0" applyFont="1" applyFill="1" applyBorder="1" applyAlignment="1">
      <alignment horizontal="center" wrapText="1"/>
    </xf>
    <xf numFmtId="0" fontId="20" fillId="9" borderId="42" xfId="0" applyFont="1" applyFill="1" applyBorder="1" applyAlignment="1">
      <alignment horizont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2" fillId="0" borderId="2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2" fillId="0" borderId="30" xfId="0" applyFont="1" applyFill="1" applyBorder="1" applyAlignment="1">
      <alignment vertical="center"/>
    </xf>
    <xf numFmtId="0" fontId="10" fillId="9" borderId="43" xfId="0" applyFont="1" applyFill="1" applyBorder="1" applyAlignment="1">
      <alignment horizontal="center" vertical="center"/>
    </xf>
    <xf numFmtId="0" fontId="10" fillId="9" borderId="44" xfId="0" applyFont="1" applyFill="1" applyBorder="1" applyAlignment="1">
      <alignment horizontal="center" vertical="center"/>
    </xf>
    <xf numFmtId="0" fontId="31" fillId="6" borderId="43" xfId="0" applyFont="1" applyFill="1" applyBorder="1" applyAlignment="1" applyProtection="1">
      <alignment horizontal="center" vertical="center" wrapText="1"/>
      <protection locked="0"/>
    </xf>
    <xf numFmtId="0" fontId="31" fillId="6" borderId="44" xfId="0" applyFont="1" applyFill="1" applyBorder="1" applyAlignment="1" applyProtection="1">
      <alignment horizontal="center" vertical="center" wrapText="1"/>
      <protection locked="0"/>
    </xf>
    <xf numFmtId="0" fontId="10" fillId="10" borderId="40" xfId="0" applyFont="1" applyFill="1" applyBorder="1" applyAlignment="1">
      <alignment horizontal="center" vertical="center"/>
    </xf>
    <xf numFmtId="0" fontId="10" fillId="10" borderId="41" xfId="0" applyFont="1" applyFill="1" applyBorder="1" applyAlignment="1">
      <alignment horizontal="center" vertical="center"/>
    </xf>
    <xf numFmtId="0" fontId="10" fillId="10" borderId="42" xfId="0" applyFont="1" applyFill="1" applyBorder="1" applyAlignment="1">
      <alignment horizontal="center" vertical="center"/>
    </xf>
    <xf numFmtId="0" fontId="25" fillId="9" borderId="27" xfId="0" applyFont="1" applyFill="1" applyBorder="1" applyAlignment="1">
      <alignment horizontal="center" vertical="center"/>
    </xf>
    <xf numFmtId="0" fontId="25" fillId="9" borderId="28" xfId="0" applyFont="1" applyFill="1" applyBorder="1" applyAlignment="1">
      <alignment horizontal="center" vertical="center"/>
    </xf>
    <xf numFmtId="0" fontId="25" fillId="9" borderId="0" xfId="0" applyFont="1" applyFill="1" applyBorder="1" applyAlignment="1">
      <alignment horizontal="center" vertical="center"/>
    </xf>
    <xf numFmtId="0" fontId="25" fillId="9" borderId="37" xfId="0" applyFont="1" applyFill="1" applyBorder="1" applyAlignment="1">
      <alignment horizontal="center" vertical="center"/>
    </xf>
    <xf numFmtId="0" fontId="10" fillId="9" borderId="40" xfId="0" applyFont="1" applyFill="1" applyBorder="1" applyAlignment="1">
      <alignment horizontal="center" vertical="center"/>
    </xf>
    <xf numFmtId="0" fontId="10" fillId="9" borderId="41" xfId="0" applyFont="1" applyFill="1" applyBorder="1" applyAlignment="1">
      <alignment horizontal="center" vertical="center"/>
    </xf>
    <xf numFmtId="0" fontId="10" fillId="9" borderId="42" xfId="0" applyFont="1" applyFill="1" applyBorder="1" applyAlignment="1">
      <alignment horizontal="center" vertical="center"/>
    </xf>
    <xf numFmtId="0" fontId="25" fillId="9" borderId="43" xfId="0" applyFont="1" applyFill="1" applyBorder="1" applyAlignment="1">
      <alignment horizontal="center" vertical="center"/>
    </xf>
    <xf numFmtId="0" fontId="25" fillId="9" borderId="44" xfId="0" applyFont="1" applyFill="1" applyBorder="1" applyAlignment="1">
      <alignment horizontal="center" vertical="center"/>
    </xf>
    <xf numFmtId="0" fontId="25" fillId="9" borderId="45" xfId="0" applyFont="1" applyFill="1" applyBorder="1" applyAlignment="1">
      <alignment horizontal="center" vertical="center"/>
    </xf>
    <xf numFmtId="0" fontId="34" fillId="6" borderId="40" xfId="0" applyFont="1" applyFill="1" applyBorder="1" applyAlignment="1" applyProtection="1">
      <alignment horizontal="center" vertical="center" wrapText="1"/>
      <protection locked="0"/>
    </xf>
    <xf numFmtId="0" fontId="34" fillId="6" borderId="53" xfId="0" applyFont="1" applyFill="1" applyBorder="1" applyAlignment="1" applyProtection="1">
      <alignment horizontal="center" vertical="center" wrapText="1"/>
      <protection locked="0"/>
    </xf>
    <xf numFmtId="0" fontId="6" fillId="0" borderId="40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6" fillId="11" borderId="57" xfId="0" applyFont="1" applyFill="1" applyBorder="1" applyAlignment="1">
      <alignment horizontal="center" vertical="center" textRotation="90" wrapText="1"/>
    </xf>
    <xf numFmtId="0" fontId="6" fillId="0" borderId="23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0" fontId="6" fillId="4" borderId="45" xfId="0" applyFont="1" applyFill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164" fontId="18" fillId="12" borderId="40" xfId="1" applyNumberFormat="1" applyFont="1" applyFill="1" applyBorder="1" applyAlignment="1">
      <alignment horizontal="center" vertical="center"/>
    </xf>
    <xf numFmtId="164" fontId="18" fillId="12" borderId="41" xfId="1" applyNumberFormat="1" applyFont="1" applyFill="1" applyBorder="1" applyAlignment="1">
      <alignment horizontal="center" vertical="center"/>
    </xf>
    <xf numFmtId="164" fontId="18" fillId="12" borderId="42" xfId="1" applyNumberFormat="1" applyFont="1" applyFill="1" applyBorder="1" applyAlignment="1">
      <alignment horizontal="center" vertical="center"/>
    </xf>
    <xf numFmtId="0" fontId="20" fillId="3" borderId="40" xfId="0" applyFont="1" applyFill="1" applyBorder="1" applyAlignment="1">
      <alignment horizontal="center" vertical="center" wrapText="1"/>
    </xf>
    <xf numFmtId="0" fontId="20" fillId="3" borderId="41" xfId="0" applyFont="1" applyFill="1" applyBorder="1" applyAlignment="1">
      <alignment horizontal="center" vertical="center" wrapText="1"/>
    </xf>
    <xf numFmtId="0" fontId="20" fillId="3" borderId="42" xfId="0" applyFont="1" applyFill="1" applyBorder="1" applyAlignment="1">
      <alignment horizontal="center" vertical="center" wrapText="1"/>
    </xf>
    <xf numFmtId="0" fontId="22" fillId="0" borderId="77" xfId="0" applyFont="1" applyFill="1" applyBorder="1" applyAlignment="1">
      <alignment horizontal="center" vertical="center" textRotation="90" wrapText="1"/>
    </xf>
    <xf numFmtId="0" fontId="20" fillId="9" borderId="40" xfId="0" applyFont="1" applyFill="1" applyBorder="1" applyAlignment="1">
      <alignment horizontal="center" vertical="center" wrapText="1"/>
    </xf>
    <xf numFmtId="0" fontId="20" fillId="9" borderId="41" xfId="0" applyFont="1" applyFill="1" applyBorder="1" applyAlignment="1">
      <alignment horizontal="center" vertical="center" wrapText="1"/>
    </xf>
    <xf numFmtId="0" fontId="20" fillId="9" borderId="42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textRotation="90" wrapText="1"/>
    </xf>
    <xf numFmtId="0" fontId="6" fillId="5" borderId="1" xfId="0" applyFont="1" applyFill="1" applyBorder="1" applyAlignment="1">
      <alignment horizontal="center" vertical="center" textRotation="90" wrapText="1"/>
    </xf>
    <xf numFmtId="0" fontId="22" fillId="0" borderId="75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32" fillId="0" borderId="23" xfId="0" applyFont="1" applyFill="1" applyBorder="1" applyAlignment="1">
      <alignment horizontal="center" vertical="center"/>
    </xf>
    <xf numFmtId="0" fontId="32" fillId="0" borderId="3" xfId="0" applyFont="1" applyFill="1" applyBorder="1" applyAlignment="1" applyProtection="1">
      <alignment horizontal="center" vertical="center"/>
      <protection locked="0"/>
    </xf>
    <xf numFmtId="0" fontId="32" fillId="0" borderId="20" xfId="0" applyFont="1" applyFill="1" applyBorder="1" applyAlignment="1" applyProtection="1">
      <alignment horizontal="center" vertical="center"/>
      <protection locked="0"/>
    </xf>
    <xf numFmtId="165" fontId="33" fillId="0" borderId="4" xfId="0" applyNumberFormat="1" applyFont="1" applyFill="1" applyBorder="1" applyAlignment="1" applyProtection="1">
      <alignment horizontal="center" vertical="center"/>
      <protection locked="0"/>
    </xf>
    <xf numFmtId="0" fontId="33" fillId="0" borderId="20" xfId="0" applyFont="1" applyFill="1" applyBorder="1" applyAlignment="1" applyProtection="1">
      <alignment horizontal="center" vertical="center"/>
      <protection locked="0"/>
    </xf>
    <xf numFmtId="1" fontId="33" fillId="0" borderId="5" xfId="0" applyNumberFormat="1" applyFont="1" applyFill="1" applyBorder="1" applyAlignment="1" applyProtection="1">
      <alignment horizontal="center" vertical="center"/>
      <protection locked="0"/>
    </xf>
    <xf numFmtId="0" fontId="31" fillId="0" borderId="8" xfId="0" applyFont="1" applyFill="1" applyBorder="1" applyAlignment="1">
      <alignment horizontal="center" vertical="center"/>
    </xf>
    <xf numFmtId="0" fontId="31" fillId="0" borderId="34" xfId="0" applyFont="1" applyFill="1" applyBorder="1" applyAlignment="1">
      <alignment horizontal="center" vertical="center"/>
    </xf>
    <xf numFmtId="0" fontId="32" fillId="0" borderId="52" xfId="0" applyFont="1" applyFill="1" applyBorder="1" applyAlignment="1" applyProtection="1">
      <alignment horizontal="center" vertical="center"/>
      <protection locked="0"/>
    </xf>
    <xf numFmtId="0" fontId="33" fillId="0" borderId="49" xfId="0" applyFont="1" applyFill="1" applyBorder="1" applyAlignment="1" applyProtection="1">
      <alignment horizontal="center" vertical="center"/>
      <protection locked="0"/>
    </xf>
    <xf numFmtId="0" fontId="33" fillId="0" borderId="52" xfId="0" applyFont="1" applyFill="1" applyBorder="1" applyAlignment="1" applyProtection="1">
      <alignment horizontal="center" vertical="center"/>
      <protection locked="0"/>
    </xf>
    <xf numFmtId="165" fontId="33" fillId="0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1" xfId="0" applyFont="1" applyFill="1" applyBorder="1" applyAlignment="1" applyProtection="1">
      <alignment horizontal="center" vertical="center"/>
      <protection locked="0"/>
    </xf>
    <xf numFmtId="0" fontId="33" fillId="0" borderId="50" xfId="0" applyFont="1" applyFill="1" applyBorder="1" applyAlignment="1" applyProtection="1">
      <alignment horizontal="center" vertical="center"/>
      <protection locked="0"/>
    </xf>
    <xf numFmtId="1" fontId="32" fillId="0" borderId="70" xfId="0" applyNumberFormat="1" applyFont="1" applyFill="1" applyBorder="1" applyAlignment="1" applyProtection="1">
      <alignment horizontal="center" vertical="center"/>
      <protection locked="0"/>
    </xf>
    <xf numFmtId="1" fontId="32" fillId="0" borderId="54" xfId="0" applyNumberFormat="1" applyFont="1" applyFill="1" applyBorder="1" applyAlignment="1" applyProtection="1">
      <alignment horizontal="center" vertical="center"/>
      <protection locked="0"/>
    </xf>
    <xf numFmtId="1" fontId="32" fillId="0" borderId="35" xfId="0" applyNumberFormat="1" applyFont="1" applyFill="1" applyBorder="1" applyAlignment="1" applyProtection="1">
      <alignment horizontal="center" vertical="center"/>
      <protection locked="0"/>
    </xf>
    <xf numFmtId="1" fontId="33" fillId="0" borderId="35" xfId="0" applyNumberFormat="1" applyFont="1" applyFill="1" applyBorder="1" applyAlignment="1" applyProtection="1">
      <alignment horizontal="center" vertical="center"/>
      <protection locked="0"/>
    </xf>
    <xf numFmtId="1" fontId="32" fillId="0" borderId="55" xfId="0" applyNumberFormat="1" applyFont="1" applyFill="1" applyBorder="1" applyAlignment="1" applyProtection="1">
      <alignment horizontal="center" vertical="center"/>
      <protection locked="0"/>
    </xf>
    <xf numFmtId="0" fontId="28" fillId="0" borderId="4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0" fontId="33" fillId="0" borderId="49" xfId="0" applyFont="1" applyFill="1" applyBorder="1" applyAlignment="1">
      <alignment horizontal="center" vertical="center"/>
    </xf>
    <xf numFmtId="0" fontId="33" fillId="0" borderId="6" xfId="0" applyFont="1" applyFill="1" applyBorder="1" applyAlignment="1">
      <alignment horizontal="center" vertical="center"/>
    </xf>
    <xf numFmtId="0" fontId="28" fillId="0" borderId="49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11" fillId="0" borderId="50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49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46" xfId="0" applyFont="1" applyFill="1" applyBorder="1" applyAlignment="1">
      <alignment horizontal="center" vertical="center"/>
    </xf>
    <xf numFmtId="0" fontId="11" fillId="0" borderId="48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center" vertical="center"/>
    </xf>
    <xf numFmtId="0" fontId="32" fillId="0" borderId="8" xfId="0" applyFont="1" applyFill="1" applyBorder="1" applyAlignment="1">
      <alignment horizontal="center" vertical="center"/>
    </xf>
    <xf numFmtId="0" fontId="32" fillId="0" borderId="34" xfId="0" applyFont="1" applyFill="1" applyBorder="1" applyAlignment="1">
      <alignment horizontal="center" vertical="center"/>
    </xf>
    <xf numFmtId="0" fontId="32" fillId="0" borderId="49" xfId="0" applyFont="1" applyFill="1" applyBorder="1" applyAlignment="1" applyProtection="1">
      <alignment horizontal="center" vertical="center" wrapText="1"/>
      <protection locked="0"/>
    </xf>
    <xf numFmtId="0" fontId="32" fillId="0" borderId="6" xfId="0" applyFont="1" applyFill="1" applyBorder="1" applyAlignment="1">
      <alignment horizontal="center" vertical="center"/>
    </xf>
    <xf numFmtId="0" fontId="32" fillId="0" borderId="49" xfId="0" applyFont="1" applyFill="1" applyBorder="1" applyAlignment="1">
      <alignment horizontal="center" vertical="center"/>
    </xf>
    <xf numFmtId="0" fontId="32" fillId="0" borderId="6" xfId="0" applyFont="1" applyFill="1" applyBorder="1" applyAlignment="1" applyProtection="1">
      <alignment horizontal="center" vertical="center" wrapText="1"/>
      <protection locked="0"/>
    </xf>
    <xf numFmtId="1" fontId="32" fillId="0" borderId="49" xfId="0" applyNumberFormat="1" applyFont="1" applyFill="1" applyBorder="1" applyAlignment="1">
      <alignment horizontal="center" vertical="center"/>
    </xf>
    <xf numFmtId="1" fontId="32" fillId="0" borderId="6" xfId="0" applyNumberFormat="1" applyFont="1" applyFill="1" applyBorder="1" applyAlignment="1">
      <alignment horizontal="center" vertical="center"/>
    </xf>
    <xf numFmtId="1" fontId="32" fillId="0" borderId="48" xfId="0" applyNumberFormat="1" applyFont="1" applyFill="1" applyBorder="1" applyAlignment="1">
      <alignment horizontal="center" vertical="center"/>
    </xf>
    <xf numFmtId="1" fontId="32" fillId="0" borderId="2" xfId="0" applyNumberFormat="1" applyFont="1" applyFill="1" applyBorder="1" applyAlignment="1">
      <alignment horizontal="center" vertical="center"/>
    </xf>
    <xf numFmtId="1" fontId="32" fillId="0" borderId="50" xfId="0" applyNumberFormat="1" applyFont="1" applyFill="1" applyBorder="1" applyAlignment="1">
      <alignment horizontal="center" vertical="center"/>
    </xf>
    <xf numFmtId="1" fontId="11" fillId="0" borderId="4" xfId="0" applyNumberFormat="1" applyFont="1" applyFill="1" applyBorder="1" applyAlignment="1">
      <alignment horizontal="center" vertical="center"/>
    </xf>
    <xf numFmtId="1" fontId="11" fillId="0" borderId="49" xfId="0" applyNumberFormat="1" applyFont="1" applyFill="1" applyBorder="1" applyAlignment="1">
      <alignment horizontal="center" vertical="center"/>
    </xf>
    <xf numFmtId="1" fontId="11" fillId="0" borderId="26" xfId="0" applyNumberFormat="1" applyFont="1" applyFill="1" applyBorder="1" applyAlignment="1">
      <alignment horizontal="center" vertical="center"/>
    </xf>
    <xf numFmtId="1" fontId="11" fillId="0" borderId="11" xfId="0" applyNumberFormat="1" applyFont="1" applyFill="1" applyBorder="1" applyAlignment="1">
      <alignment horizontal="center" vertical="center"/>
    </xf>
    <xf numFmtId="1" fontId="11" fillId="0" borderId="20" xfId="0" applyNumberFormat="1" applyFont="1" applyFill="1" applyBorder="1" applyAlignment="1">
      <alignment horizontal="center" vertical="center"/>
    </xf>
    <xf numFmtId="1" fontId="11" fillId="0" borderId="52" xfId="0" applyNumberFormat="1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>
      <alignment horizontal="center" vertical="center"/>
    </xf>
    <xf numFmtId="1" fontId="11" fillId="0" borderId="50" xfId="0" applyNumberFormat="1" applyFont="1" applyFill="1" applyBorder="1" applyAlignment="1">
      <alignment horizontal="center" vertical="center"/>
    </xf>
    <xf numFmtId="1" fontId="12" fillId="11" borderId="61" xfId="0" applyNumberFormat="1" applyFont="1" applyFill="1" applyBorder="1" applyAlignment="1">
      <alignment horizontal="center" vertical="center"/>
    </xf>
    <xf numFmtId="1" fontId="12" fillId="11" borderId="78" xfId="0" applyNumberFormat="1" applyFont="1" applyFill="1" applyBorder="1" applyAlignment="1">
      <alignment horizontal="center" vertical="center"/>
    </xf>
    <xf numFmtId="1" fontId="12" fillId="11" borderId="56" xfId="0" applyNumberFormat="1" applyFont="1" applyFill="1" applyBorder="1" applyAlignment="1">
      <alignment horizontal="center" vertical="center"/>
    </xf>
    <xf numFmtId="1" fontId="12" fillId="11" borderId="62" xfId="0" applyNumberFormat="1" applyFont="1" applyFill="1" applyBorder="1" applyAlignment="1">
      <alignment horizontal="center" vertical="center"/>
    </xf>
    <xf numFmtId="1" fontId="11" fillId="0" borderId="7" xfId="0" applyNumberFormat="1" applyFont="1" applyFill="1" applyBorder="1" applyAlignment="1">
      <alignment horizontal="center" vertical="center"/>
    </xf>
    <xf numFmtId="1" fontId="11" fillId="0" borderId="16" xfId="0" applyNumberFormat="1" applyFont="1" applyFill="1" applyBorder="1" applyAlignment="1">
      <alignment horizontal="center" vertical="center"/>
    </xf>
    <xf numFmtId="1" fontId="11" fillId="0" borderId="8" xfId="0" applyNumberFormat="1" applyFont="1" applyFill="1" applyBorder="1" applyAlignment="1">
      <alignment horizontal="center" vertical="center"/>
    </xf>
    <xf numFmtId="1" fontId="11" fillId="0" borderId="34" xfId="0" applyNumberFormat="1" applyFont="1" applyFill="1" applyBorder="1" applyAlignment="1">
      <alignment horizontal="center" vertical="center"/>
    </xf>
    <xf numFmtId="1" fontId="11" fillId="0" borderId="73" xfId="0" applyNumberFormat="1" applyFont="1" applyFill="1" applyBorder="1" applyAlignment="1">
      <alignment horizontal="center" vertical="center"/>
    </xf>
    <xf numFmtId="1" fontId="11" fillId="0" borderId="63" xfId="0" applyNumberFormat="1" applyFont="1" applyFill="1" applyBorder="1" applyAlignment="1">
      <alignment horizontal="center" vertical="center"/>
    </xf>
    <xf numFmtId="1" fontId="11" fillId="0" borderId="2" xfId="0" applyNumberFormat="1" applyFont="1" applyFill="1" applyBorder="1" applyAlignment="1">
      <alignment horizontal="center" vertical="center"/>
    </xf>
    <xf numFmtId="0" fontId="32" fillId="0" borderId="21" xfId="0" applyFont="1" applyFill="1" applyBorder="1" applyAlignment="1" applyProtection="1">
      <alignment vertical="center" wrapText="1"/>
      <protection locked="0"/>
    </xf>
    <xf numFmtId="0" fontId="32" fillId="0" borderId="5" xfId="0" applyFont="1" applyFill="1" applyBorder="1" applyAlignment="1" applyProtection="1">
      <alignment horizontal="left" vertical="center" wrapText="1"/>
      <protection locked="0"/>
    </xf>
    <xf numFmtId="0" fontId="32" fillId="0" borderId="5" xfId="0" applyFont="1" applyFill="1" applyBorder="1" applyAlignment="1" applyProtection="1">
      <alignment vertical="center" wrapText="1"/>
      <protection locked="0"/>
    </xf>
    <xf numFmtId="0" fontId="32" fillId="0" borderId="19" xfId="0" applyFont="1" applyFill="1" applyBorder="1" applyAlignment="1" applyProtection="1">
      <alignment horizontal="left" vertical="center" wrapText="1"/>
      <protection locked="0"/>
    </xf>
    <xf numFmtId="0" fontId="31" fillId="0" borderId="23" xfId="0" applyFont="1" applyFill="1" applyBorder="1" applyAlignment="1">
      <alignment horizontal="center" vertical="center"/>
    </xf>
    <xf numFmtId="0" fontId="33" fillId="0" borderId="3" xfId="0" applyFont="1" applyFill="1" applyBorder="1" applyAlignment="1" applyProtection="1">
      <alignment horizontal="center" vertical="center"/>
      <protection locked="0"/>
    </xf>
    <xf numFmtId="0" fontId="31" fillId="0" borderId="7" xfId="0" applyFont="1" applyFill="1" applyBorder="1" applyAlignment="1">
      <alignment horizontal="center" vertical="center"/>
    </xf>
    <xf numFmtId="0" fontId="32" fillId="0" borderId="6" xfId="0" applyFont="1" applyFill="1" applyBorder="1" applyAlignment="1" applyProtection="1">
      <alignment horizontal="center" vertical="center"/>
      <protection locked="0"/>
    </xf>
    <xf numFmtId="0" fontId="32" fillId="0" borderId="63" xfId="0" applyFont="1" applyFill="1" applyBorder="1" applyAlignment="1" applyProtection="1">
      <alignment horizontal="center" vertical="center"/>
      <protection locked="0"/>
    </xf>
    <xf numFmtId="0" fontId="33" fillId="0" borderId="6" xfId="0" applyFont="1" applyFill="1" applyBorder="1" applyAlignment="1" applyProtection="1">
      <alignment horizontal="center" vertical="center"/>
      <protection locked="0"/>
    </xf>
    <xf numFmtId="0" fontId="33" fillId="0" borderId="63" xfId="0" applyFont="1" applyFill="1" applyBorder="1" applyAlignment="1" applyProtection="1">
      <alignment horizontal="center" vertical="center"/>
      <protection locked="0"/>
    </xf>
    <xf numFmtId="0" fontId="33" fillId="0" borderId="2" xfId="0" applyFont="1" applyFill="1" applyBorder="1" applyAlignment="1" applyProtection="1">
      <alignment horizontal="center" vertical="center"/>
      <protection locked="0"/>
    </xf>
    <xf numFmtId="0" fontId="32" fillId="0" borderId="30" xfId="0" applyFont="1" applyFill="1" applyBorder="1" applyAlignment="1" applyProtection="1">
      <alignment vertical="center" wrapText="1"/>
    </xf>
    <xf numFmtId="0" fontId="32" fillId="0" borderId="21" xfId="0" applyFont="1" applyFill="1" applyBorder="1" applyAlignment="1" applyProtection="1">
      <alignment horizontal="left" vertical="center" wrapText="1"/>
      <protection locked="0"/>
    </xf>
    <xf numFmtId="0" fontId="31" fillId="0" borderId="5" xfId="0" applyFont="1" applyFill="1" applyBorder="1" applyAlignment="1" applyProtection="1">
      <alignment horizontal="left" vertical="center" wrapText="1"/>
      <protection locked="0"/>
    </xf>
    <xf numFmtId="0" fontId="32" fillId="0" borderId="3" xfId="0" applyFont="1" applyFill="1" applyBorder="1" applyAlignment="1" applyProtection="1">
      <alignment horizontal="center" vertical="center" wrapText="1"/>
      <protection locked="0"/>
    </xf>
    <xf numFmtId="0" fontId="32" fillId="0" borderId="32" xfId="0" applyFont="1" applyFill="1" applyBorder="1" applyAlignment="1">
      <alignment horizontal="center" vertical="center"/>
    </xf>
    <xf numFmtId="0" fontId="32" fillId="0" borderId="7" xfId="0" applyNumberFormat="1" applyFont="1" applyFill="1" applyBorder="1" applyAlignment="1" applyProtection="1">
      <alignment horizontal="center" vertical="center"/>
      <protection locked="0"/>
    </xf>
    <xf numFmtId="0" fontId="32" fillId="0" borderId="6" xfId="0" applyNumberFormat="1" applyFont="1" applyFill="1" applyBorder="1" applyAlignment="1" applyProtection="1">
      <alignment horizontal="center" vertical="center"/>
      <protection locked="0"/>
    </xf>
    <xf numFmtId="0" fontId="32" fillId="0" borderId="2" xfId="0" applyFont="1" applyFill="1" applyBorder="1" applyAlignment="1">
      <alignment horizontal="center" vertical="center"/>
    </xf>
    <xf numFmtId="0" fontId="32" fillId="0" borderId="46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2" fillId="0" borderId="8" xfId="0" applyFont="1" applyFill="1" applyBorder="1" applyAlignment="1" applyProtection="1">
      <alignment horizontal="center" vertical="center"/>
      <protection locked="0"/>
    </xf>
    <xf numFmtId="1" fontId="32" fillId="0" borderId="16" xfId="0" applyNumberFormat="1" applyFont="1" applyFill="1" applyBorder="1" applyAlignment="1">
      <alignment horizontal="center" vertical="center"/>
    </xf>
    <xf numFmtId="1" fontId="31" fillId="0" borderId="8" xfId="0" applyNumberFormat="1" applyFont="1" applyFill="1" applyBorder="1" applyAlignment="1">
      <alignment horizontal="center" vertical="center"/>
    </xf>
    <xf numFmtId="1" fontId="32" fillId="0" borderId="8" xfId="0" applyNumberFormat="1" applyFont="1" applyFill="1" applyBorder="1" applyAlignment="1" applyProtection="1">
      <alignment horizontal="center" vertical="center"/>
      <protection locked="0"/>
    </xf>
    <xf numFmtId="1" fontId="32" fillId="0" borderId="17" xfId="0" applyNumberFormat="1" applyFont="1" applyFill="1" applyBorder="1" applyAlignment="1" applyProtection="1">
      <alignment horizontal="center" vertical="center"/>
      <protection locked="0"/>
    </xf>
    <xf numFmtId="0" fontId="34" fillId="0" borderId="74" xfId="0" applyFont="1" applyFill="1" applyBorder="1" applyAlignment="1" applyProtection="1">
      <alignment horizontal="center" vertical="center"/>
      <protection locked="0"/>
    </xf>
    <xf numFmtId="1" fontId="33" fillId="0" borderId="32" xfId="0" applyNumberFormat="1" applyFont="1" applyFill="1" applyBorder="1" applyAlignment="1">
      <alignment horizontal="center" vertical="center"/>
    </xf>
    <xf numFmtId="1" fontId="33" fillId="0" borderId="1" xfId="0" applyNumberFormat="1" applyFont="1" applyFill="1" applyBorder="1" applyAlignment="1" applyProtection="1">
      <alignment horizontal="center" vertical="center"/>
      <protection locked="0"/>
    </xf>
    <xf numFmtId="1" fontId="33" fillId="0" borderId="30" xfId="0" applyNumberFormat="1" applyFont="1" applyFill="1" applyBorder="1" applyAlignment="1" applyProtection="1">
      <alignment horizontal="center" vertical="center"/>
      <protection locked="0"/>
    </xf>
    <xf numFmtId="1" fontId="33" fillId="0" borderId="74" xfId="0" applyNumberFormat="1" applyFont="1" applyFill="1" applyBorder="1" applyAlignment="1" applyProtection="1">
      <alignment horizontal="center" vertical="center"/>
      <protection locked="0"/>
    </xf>
    <xf numFmtId="0" fontId="32" fillId="0" borderId="7" xfId="0" applyFont="1" applyFill="1" applyBorder="1" applyAlignment="1">
      <alignment horizontal="center" vertical="center"/>
    </xf>
    <xf numFmtId="49" fontId="6" fillId="0" borderId="46" xfId="0" applyNumberFormat="1" applyFont="1" applyFill="1" applyBorder="1" applyAlignment="1">
      <alignment horizontal="center" vertical="center" textRotation="90" wrapText="1"/>
    </xf>
    <xf numFmtId="49" fontId="6" fillId="0" borderId="6" xfId="0" applyNumberFormat="1" applyFont="1" applyFill="1" applyBorder="1" applyAlignment="1">
      <alignment horizontal="center" vertical="center" textRotation="90" wrapText="1"/>
    </xf>
    <xf numFmtId="49" fontId="6" fillId="0" borderId="2" xfId="0" applyNumberFormat="1" applyFont="1" applyFill="1" applyBorder="1" applyAlignment="1">
      <alignment horizontal="center" vertical="center" textRotation="90" wrapText="1"/>
    </xf>
    <xf numFmtId="49" fontId="10" fillId="0" borderId="43" xfId="0" applyNumberFormat="1" applyFont="1" applyFill="1" applyBorder="1" applyAlignment="1">
      <alignment horizontal="center" vertical="center" wrapText="1"/>
    </xf>
    <xf numFmtId="49" fontId="22" fillId="0" borderId="46" xfId="0" applyNumberFormat="1" applyFont="1" applyFill="1" applyBorder="1" applyAlignment="1">
      <alignment horizontal="center" vertical="center" wrapText="1"/>
    </xf>
    <xf numFmtId="49" fontId="22" fillId="0" borderId="6" xfId="0" applyNumberFormat="1" applyFont="1" applyFill="1" applyBorder="1" applyAlignment="1">
      <alignment horizontal="center" vertical="center" wrapText="1"/>
    </xf>
    <xf numFmtId="49" fontId="22" fillId="0" borderId="63" xfId="0" applyNumberFormat="1" applyFont="1" applyFill="1" applyBorder="1" applyAlignment="1">
      <alignment horizontal="center" vertical="center" wrapText="1"/>
    </xf>
    <xf numFmtId="49" fontId="20" fillId="6" borderId="43" xfId="0" applyNumberFormat="1" applyFont="1" applyFill="1" applyBorder="1" applyAlignment="1">
      <alignment horizontal="center" vertical="center" wrapText="1"/>
    </xf>
    <xf numFmtId="49" fontId="22" fillId="0" borderId="4" xfId="0" applyNumberFormat="1" applyFont="1" applyFill="1" applyBorder="1" applyAlignment="1">
      <alignment horizontal="center" vertical="center" wrapText="1"/>
    </xf>
    <xf numFmtId="49" fontId="22" fillId="0" borderId="68" xfId="0" applyNumberFormat="1" applyFont="1" applyFill="1" applyBorder="1" applyAlignment="1">
      <alignment horizontal="center" vertical="center" wrapText="1"/>
    </xf>
    <xf numFmtId="49" fontId="10" fillId="12" borderId="43" xfId="1" applyNumberFormat="1" applyFont="1" applyFill="1" applyBorder="1" applyAlignment="1">
      <alignment horizontal="center" vertical="center"/>
    </xf>
    <xf numFmtId="49" fontId="16" fillId="9" borderId="43" xfId="0" applyNumberFormat="1" applyFont="1" applyFill="1" applyBorder="1" applyAlignment="1">
      <alignment horizontal="center" vertical="center" wrapText="1"/>
    </xf>
    <xf numFmtId="49" fontId="32" fillId="0" borderId="73" xfId="0" applyNumberFormat="1" applyFont="1" applyFill="1" applyBorder="1" applyAlignment="1" applyProtection="1">
      <alignment horizontal="center" vertical="center" wrapText="1"/>
      <protection locked="0"/>
    </xf>
    <xf numFmtId="49" fontId="3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2" fillId="0" borderId="63" xfId="0" applyNumberFormat="1" applyFont="1" applyFill="1" applyBorder="1" applyAlignment="1" applyProtection="1">
      <alignment horizontal="center" vertical="center" wrapText="1"/>
      <protection locked="0"/>
    </xf>
    <xf numFmtId="49" fontId="3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8" fillId="0" borderId="63" xfId="0" applyNumberFormat="1" applyFont="1" applyFill="1" applyBorder="1" applyAlignment="1" applyProtection="1">
      <alignment horizontal="center" vertical="center" wrapText="1"/>
      <protection locked="0"/>
    </xf>
    <xf numFmtId="49" fontId="32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2" fillId="0" borderId="9" xfId="0" applyNumberFormat="1" applyFont="1" applyFill="1" applyBorder="1" applyAlignment="1" applyProtection="1">
      <alignment horizontal="center" vertical="center"/>
      <protection locked="0"/>
    </xf>
    <xf numFmtId="49" fontId="32" fillId="0" borderId="4" xfId="0" applyNumberFormat="1" applyFont="1" applyFill="1" applyBorder="1" applyAlignment="1" applyProtection="1">
      <alignment horizontal="center" vertical="center"/>
      <protection locked="0"/>
    </xf>
    <xf numFmtId="49" fontId="38" fillId="0" borderId="46" xfId="0" applyNumberFormat="1" applyFont="1" applyFill="1" applyBorder="1" applyAlignment="1" applyProtection="1">
      <alignment horizontal="center" vertical="center" wrapText="1"/>
      <protection locked="0"/>
    </xf>
    <xf numFmtId="49" fontId="38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45" fillId="0" borderId="51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Alignment="1">
      <alignment horizontal="center" vertical="center" wrapText="1"/>
    </xf>
    <xf numFmtId="49" fontId="21" fillId="0" borderId="0" xfId="1" applyNumberFormat="1" applyFont="1" applyFill="1" applyBorder="1"/>
    <xf numFmtId="49" fontId="22" fillId="0" borderId="0" xfId="0" applyNumberFormat="1" applyFont="1" applyAlignment="1">
      <alignment horizontal="center" vertical="center" wrapText="1"/>
    </xf>
    <xf numFmtId="0" fontId="3" fillId="16" borderId="0" xfId="0" applyFont="1" applyFill="1" applyAlignment="1">
      <alignment vertical="center" wrapText="1"/>
    </xf>
    <xf numFmtId="0" fontId="5" fillId="16" borderId="0" xfId="0" applyFont="1" applyFill="1" applyAlignment="1">
      <alignment vertical="center" wrapText="1"/>
    </xf>
    <xf numFmtId="0" fontId="22" fillId="16" borderId="0" xfId="0" applyFont="1" applyFill="1" applyAlignment="1">
      <alignment wrapText="1"/>
    </xf>
    <xf numFmtId="0" fontId="22" fillId="16" borderId="0" xfId="0" applyFont="1" applyFill="1" applyBorder="1" applyAlignment="1">
      <alignment wrapText="1"/>
    </xf>
    <xf numFmtId="0" fontId="20" fillId="16" borderId="0" xfId="0" applyFont="1" applyFill="1" applyBorder="1" applyAlignment="1">
      <alignment wrapText="1"/>
    </xf>
    <xf numFmtId="0" fontId="16" fillId="16" borderId="0" xfId="0" applyFont="1" applyFill="1" applyBorder="1" applyAlignment="1">
      <alignment wrapText="1"/>
    </xf>
    <xf numFmtId="49" fontId="22" fillId="13" borderId="6" xfId="0" applyNumberFormat="1" applyFont="1" applyFill="1" applyBorder="1" applyAlignment="1">
      <alignment horizontal="center" vertical="center" wrapText="1"/>
    </xf>
    <xf numFmtId="0" fontId="22" fillId="13" borderId="4" xfId="0" applyFont="1" applyFill="1" applyBorder="1" applyAlignment="1">
      <alignment wrapText="1"/>
    </xf>
    <xf numFmtId="0" fontId="11" fillId="13" borderId="19" xfId="0" applyFont="1" applyFill="1" applyBorder="1" applyAlignment="1" applyProtection="1">
      <alignment horizontal="left" vertical="center" wrapText="1"/>
      <protection locked="0"/>
    </xf>
    <xf numFmtId="0" fontId="32" fillId="13" borderId="21" xfId="0" applyFont="1" applyFill="1" applyBorder="1" applyAlignment="1" applyProtection="1">
      <alignment vertical="center" wrapText="1"/>
      <protection locked="0"/>
    </xf>
    <xf numFmtId="0" fontId="33" fillId="13" borderId="5" xfId="0" applyFont="1" applyFill="1" applyBorder="1" applyAlignment="1" applyProtection="1">
      <alignment horizontal="left" vertical="center"/>
      <protection locked="0"/>
    </xf>
    <xf numFmtId="0" fontId="32" fillId="13" borderId="5" xfId="0" applyNumberFormat="1" applyFont="1" applyFill="1" applyBorder="1" applyAlignment="1" applyProtection="1">
      <alignment vertical="center" wrapText="1"/>
      <protection locked="0"/>
    </xf>
    <xf numFmtId="0" fontId="33" fillId="13" borderId="19" xfId="0" applyFont="1" applyFill="1" applyBorder="1" applyAlignment="1" applyProtection="1">
      <alignment horizontal="left" vertical="center" wrapText="1"/>
      <protection locked="0"/>
    </xf>
    <xf numFmtId="49" fontId="22" fillId="13" borderId="46" xfId="0" applyNumberFormat="1" applyFont="1" applyFill="1" applyBorder="1" applyAlignment="1">
      <alignment horizontal="center" vertical="center" wrapText="1"/>
    </xf>
    <xf numFmtId="0" fontId="22" fillId="13" borderId="9" xfId="0" applyFont="1" applyFill="1" applyBorder="1" applyAlignment="1">
      <alignment wrapText="1"/>
    </xf>
    <xf numFmtId="49" fontId="22" fillId="13" borderId="4" xfId="0" applyNumberFormat="1" applyFont="1" applyFill="1" applyBorder="1" applyAlignment="1">
      <alignment horizontal="center" vertical="center" wrapText="1"/>
    </xf>
    <xf numFmtId="0" fontId="32" fillId="13" borderId="5" xfId="0" applyFont="1" applyFill="1" applyBorder="1" applyAlignment="1" applyProtection="1">
      <alignment vertical="center" wrapText="1"/>
      <protection locked="0"/>
    </xf>
    <xf numFmtId="0" fontId="32" fillId="13" borderId="5" xfId="0" applyFont="1" applyFill="1" applyBorder="1" applyAlignment="1" applyProtection="1">
      <alignment horizontal="left" vertical="center" wrapText="1"/>
      <protection locked="0"/>
    </xf>
    <xf numFmtId="49" fontId="5" fillId="13" borderId="63" xfId="0" applyNumberFormat="1" applyFont="1" applyFill="1" applyBorder="1" applyAlignment="1">
      <alignment horizontal="center" vertical="center" wrapText="1"/>
    </xf>
    <xf numFmtId="0" fontId="11" fillId="13" borderId="5" xfId="0" applyFont="1" applyFill="1" applyBorder="1" applyAlignment="1" applyProtection="1">
      <alignment vertical="center" wrapText="1"/>
      <protection locked="0"/>
    </xf>
    <xf numFmtId="0" fontId="32" fillId="2" borderId="7" xfId="0" applyFont="1" applyFill="1" applyBorder="1" applyAlignment="1" applyProtection="1">
      <alignment horizontal="center" vertical="center"/>
      <protection locked="0"/>
    </xf>
    <xf numFmtId="0" fontId="32" fillId="2" borderId="34" xfId="0" applyFont="1" applyFill="1" applyBorder="1" applyAlignment="1" applyProtection="1">
      <alignment horizontal="center" vertical="center"/>
      <protection locked="0"/>
    </xf>
    <xf numFmtId="49" fontId="32" fillId="13" borderId="6" xfId="0" applyNumberFormat="1" applyFont="1" applyFill="1" applyBorder="1" applyAlignment="1" applyProtection="1">
      <alignment horizontal="center" vertical="center" wrapText="1"/>
      <protection locked="0"/>
    </xf>
    <xf numFmtId="49" fontId="32" fillId="13" borderId="63" xfId="0" applyNumberFormat="1" applyFont="1" applyFill="1" applyBorder="1" applyAlignment="1" applyProtection="1">
      <alignment horizontal="center" vertical="center" wrapText="1"/>
      <protection locked="0"/>
    </xf>
    <xf numFmtId="49" fontId="22" fillId="13" borderId="68" xfId="0" applyNumberFormat="1" applyFont="1" applyFill="1" applyBorder="1" applyAlignment="1">
      <alignment horizontal="center" vertical="center" wrapText="1"/>
    </xf>
    <xf numFmtId="49" fontId="32" fillId="13" borderId="9" xfId="0" applyNumberFormat="1" applyFont="1" applyFill="1" applyBorder="1" applyAlignment="1" applyProtection="1">
      <alignment horizontal="center" vertical="center" wrapText="1"/>
      <protection locked="0"/>
    </xf>
    <xf numFmtId="1" fontId="20" fillId="11" borderId="69" xfId="0" applyNumberFormat="1" applyFont="1" applyFill="1" applyBorder="1" applyAlignment="1">
      <alignment horizontal="center" vertical="center" wrapText="1"/>
    </xf>
    <xf numFmtId="0" fontId="20" fillId="9" borderId="51" xfId="0" applyFont="1" applyFill="1" applyBorder="1" applyAlignment="1">
      <alignment horizontal="center" wrapText="1"/>
    </xf>
    <xf numFmtId="1" fontId="20" fillId="6" borderId="76" xfId="0" applyNumberFormat="1" applyFont="1" applyFill="1" applyBorder="1" applyAlignment="1">
      <alignment wrapText="1"/>
    </xf>
    <xf numFmtId="1" fontId="31" fillId="0" borderId="7" xfId="0" applyNumberFormat="1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wrapText="1"/>
    </xf>
    <xf numFmtId="0" fontId="22" fillId="0" borderId="3" xfId="0" applyFont="1" applyBorder="1" applyAlignment="1">
      <alignment wrapText="1"/>
    </xf>
    <xf numFmtId="0" fontId="22" fillId="13" borderId="0" xfId="0" applyFont="1" applyFill="1" applyAlignment="1">
      <alignment wrapText="1"/>
    </xf>
    <xf numFmtId="0" fontId="22" fillId="5" borderId="8" xfId="0" applyFont="1" applyFill="1" applyBorder="1" applyAlignment="1">
      <alignment horizontal="center" vertical="center" wrapText="1"/>
    </xf>
    <xf numFmtId="0" fontId="22" fillId="5" borderId="34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22" fillId="5" borderId="50" xfId="0" applyFont="1" applyFill="1" applyBorder="1" applyAlignment="1">
      <alignment horizontal="center" vertical="center" wrapText="1"/>
    </xf>
    <xf numFmtId="1" fontId="31" fillId="0" borderId="2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0" fillId="9" borderId="45" xfId="0" applyFont="1" applyFill="1" applyBorder="1" applyAlignment="1">
      <alignment horizontal="center" vertical="center"/>
    </xf>
    <xf numFmtId="166" fontId="10" fillId="6" borderId="42" xfId="0" applyNumberFormat="1" applyFont="1" applyFill="1" applyBorder="1" applyAlignment="1">
      <alignment horizontal="center" vertical="center"/>
    </xf>
    <xf numFmtId="0" fontId="31" fillId="0" borderId="57" xfId="0" applyFont="1" applyFill="1" applyBorder="1" applyAlignment="1" applyProtection="1">
      <alignment horizontal="center" vertical="center"/>
      <protection locked="0"/>
    </xf>
    <xf numFmtId="1" fontId="32" fillId="0" borderId="8" xfId="0" applyNumberFormat="1" applyFont="1" applyFill="1" applyBorder="1" applyAlignment="1">
      <alignment horizontal="center" vertical="center"/>
    </xf>
    <xf numFmtId="1" fontId="32" fillId="0" borderId="17" xfId="0" applyNumberFormat="1" applyFont="1" applyFill="1" applyBorder="1" applyAlignment="1">
      <alignment horizontal="center" vertical="center"/>
    </xf>
    <xf numFmtId="0" fontId="32" fillId="0" borderId="8" xfId="0" applyFont="1" applyFill="1" applyBorder="1" applyAlignment="1" applyProtection="1">
      <alignment horizontal="center" vertical="center" wrapText="1"/>
      <protection locked="0"/>
    </xf>
    <xf numFmtId="0" fontId="32" fillId="2" borderId="2" xfId="0" applyFont="1" applyFill="1" applyBorder="1" applyAlignment="1">
      <alignment horizontal="center" vertical="center"/>
    </xf>
    <xf numFmtId="0" fontId="32" fillId="2" borderId="50" xfId="0" applyFont="1" applyFill="1" applyBorder="1" applyAlignment="1" applyProtection="1">
      <alignment horizontal="center" vertical="center" wrapText="1"/>
      <protection locked="0"/>
    </xf>
    <xf numFmtId="0" fontId="32" fillId="2" borderId="71" xfId="0" applyFont="1" applyFill="1" applyBorder="1" applyAlignment="1" applyProtection="1">
      <alignment horizontal="center" vertical="center"/>
      <protection locked="0"/>
    </xf>
    <xf numFmtId="0" fontId="32" fillId="2" borderId="72" xfId="0" applyFont="1" applyFill="1" applyBorder="1" applyAlignment="1" applyProtection="1">
      <alignment horizontal="center" vertical="center"/>
      <protection locked="0"/>
    </xf>
  </cellXfs>
  <cellStyles count="14">
    <cellStyle name="Відсотковий" xfId="12" builtinId="5"/>
    <cellStyle name="Відсотковий 2" xfId="4"/>
    <cellStyle name="Відсотковий 3" xfId="6"/>
    <cellStyle name="Гиперссылка 2" xfId="7"/>
    <cellStyle name="Гіперпосилання 2" xfId="8"/>
    <cellStyle name="Звичайний" xfId="0" builtinId="0"/>
    <cellStyle name="Звичайний 2" xfId="3"/>
    <cellStyle name="Звичайний 3" xfId="2"/>
    <cellStyle name="Звичайний 4" xfId="5"/>
    <cellStyle name="Обычный 2" xfId="1"/>
    <cellStyle name="Обычный 2 2" xfId="13"/>
    <cellStyle name="Обычный 3" xfId="9"/>
    <cellStyle name="Обычный 4" xfId="10"/>
    <cellStyle name="Процентный 2" xfId="11"/>
  </cellStyles>
  <dxfs count="0"/>
  <tableStyles count="0" defaultTableStyle="TableStyleMedium2" defaultPivotStyle="PivotStyleLight16"/>
  <colors>
    <mruColors>
      <color rgb="FF66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41"/>
  <sheetViews>
    <sheetView tabSelected="1" view="pageBreakPreview" zoomScale="70" zoomScaleNormal="60" zoomScaleSheetLayoutView="70" workbookViewId="0">
      <selection activeCell="AA39" sqref="AA39"/>
    </sheetView>
  </sheetViews>
  <sheetFormatPr defaultColWidth="9.140625" defaultRowHeight="12.75" x14ac:dyDescent="0.2"/>
  <cols>
    <col min="1" max="53" width="4.28515625" style="14" customWidth="1"/>
    <col min="54" max="61" width="4.42578125" style="14" customWidth="1"/>
    <col min="62" max="16384" width="9.140625" style="14"/>
  </cols>
  <sheetData>
    <row r="1" spans="1:56" ht="15.75" x14ac:dyDescent="0.25">
      <c r="I1" s="473" t="s">
        <v>42</v>
      </c>
      <c r="J1" s="473"/>
      <c r="K1" s="473"/>
      <c r="L1" s="473"/>
      <c r="M1" s="473"/>
      <c r="N1" s="473"/>
      <c r="O1" s="473"/>
      <c r="P1" s="473"/>
      <c r="Q1" s="473"/>
      <c r="R1" s="473"/>
      <c r="S1" s="473"/>
      <c r="T1" s="473"/>
      <c r="U1" s="473"/>
      <c r="V1" s="473"/>
      <c r="W1" s="473"/>
      <c r="X1" s="473"/>
      <c r="Y1" s="473"/>
      <c r="Z1" s="473"/>
      <c r="AA1" s="473"/>
      <c r="AB1" s="473"/>
      <c r="AC1" s="473"/>
      <c r="AD1" s="473"/>
      <c r="AE1" s="473"/>
      <c r="AF1" s="473"/>
      <c r="AG1" s="473"/>
      <c r="AH1" s="473"/>
      <c r="AI1" s="473"/>
      <c r="AJ1" s="473"/>
      <c r="AK1" s="473"/>
      <c r="AL1" s="473"/>
      <c r="AM1" s="473"/>
      <c r="AN1" s="473"/>
      <c r="AO1" s="473"/>
      <c r="AP1" s="473"/>
      <c r="AQ1" s="473"/>
    </row>
    <row r="2" spans="1:56" ht="15.75" x14ac:dyDescent="0.25">
      <c r="I2" s="473" t="s">
        <v>43</v>
      </c>
      <c r="J2" s="473"/>
      <c r="K2" s="473"/>
      <c r="L2" s="473"/>
      <c r="M2" s="473"/>
      <c r="N2" s="473"/>
      <c r="O2" s="473"/>
      <c r="P2" s="473"/>
      <c r="Q2" s="473"/>
      <c r="R2" s="473"/>
      <c r="S2" s="473"/>
      <c r="T2" s="473"/>
      <c r="U2" s="473"/>
      <c r="V2" s="473"/>
      <c r="W2" s="473"/>
      <c r="X2" s="473"/>
      <c r="Y2" s="473"/>
      <c r="Z2" s="473"/>
      <c r="AA2" s="473"/>
      <c r="AB2" s="473"/>
      <c r="AC2" s="473"/>
      <c r="AD2" s="473"/>
      <c r="AE2" s="473"/>
      <c r="AF2" s="473"/>
      <c r="AG2" s="473"/>
      <c r="AH2" s="473"/>
      <c r="AI2" s="473"/>
      <c r="AJ2" s="473"/>
      <c r="AK2" s="473"/>
      <c r="AL2" s="473"/>
      <c r="AM2" s="473"/>
      <c r="AN2" s="473"/>
      <c r="AO2" s="473"/>
      <c r="AP2" s="473"/>
      <c r="AQ2" s="473"/>
    </row>
    <row r="3" spans="1:56" s="15" customFormat="1" ht="21" customHeight="1" x14ac:dyDescent="0.25">
      <c r="B3" s="1"/>
      <c r="C3" s="1"/>
      <c r="D3" s="1"/>
      <c r="E3" s="1"/>
      <c r="F3" s="1"/>
      <c r="G3" s="1"/>
      <c r="H3" s="1"/>
      <c r="I3" s="538" t="s">
        <v>154</v>
      </c>
      <c r="J3" s="538"/>
      <c r="K3" s="538"/>
      <c r="L3" s="538"/>
      <c r="M3" s="538"/>
      <c r="N3" s="538"/>
      <c r="O3" s="538"/>
      <c r="P3" s="538"/>
      <c r="Q3" s="538"/>
      <c r="R3" s="538"/>
      <c r="S3" s="538"/>
      <c r="T3" s="538"/>
      <c r="U3" s="538"/>
      <c r="V3" s="538"/>
      <c r="W3" s="538"/>
      <c r="X3" s="538"/>
      <c r="Y3" s="538"/>
      <c r="Z3" s="538"/>
      <c r="AA3" s="538"/>
      <c r="AB3" s="538"/>
      <c r="AC3" s="538"/>
      <c r="AD3" s="538"/>
      <c r="AE3" s="538"/>
      <c r="AF3" s="538"/>
      <c r="AG3" s="538"/>
      <c r="AH3" s="538"/>
      <c r="AI3" s="538"/>
      <c r="AJ3" s="538"/>
      <c r="AK3" s="538"/>
      <c r="AL3" s="538"/>
      <c r="AM3" s="538"/>
      <c r="AN3" s="538"/>
      <c r="AO3" s="538"/>
      <c r="AP3" s="538"/>
      <c r="AQ3" s="538"/>
      <c r="AR3" s="5"/>
      <c r="AS3" s="2"/>
      <c r="AT3" s="2"/>
      <c r="AU3" s="2"/>
      <c r="AV3" s="2"/>
      <c r="AW3" s="2"/>
      <c r="AX3" s="2"/>
      <c r="AY3" s="2"/>
      <c r="AZ3" s="2"/>
      <c r="BA3" s="16"/>
      <c r="BB3" s="16"/>
      <c r="BC3" s="16"/>
    </row>
    <row r="4" spans="1:56" s="15" customFormat="1" ht="27.75" customHeight="1" x14ac:dyDescent="0.3">
      <c r="B4" s="1"/>
      <c r="C4" s="1"/>
      <c r="D4" s="1"/>
      <c r="E4" s="1"/>
      <c r="F4" s="1"/>
      <c r="G4" s="1"/>
      <c r="H4" s="1"/>
      <c r="I4" s="539" t="s">
        <v>44</v>
      </c>
      <c r="J4" s="539"/>
      <c r="K4" s="539"/>
      <c r="L4" s="539"/>
      <c r="M4" s="539"/>
      <c r="N4" s="539"/>
      <c r="O4" s="539"/>
      <c r="P4" s="539"/>
      <c r="Q4" s="539"/>
      <c r="R4" s="539"/>
      <c r="S4" s="539"/>
      <c r="T4" s="539"/>
      <c r="U4" s="539"/>
      <c r="V4" s="539"/>
      <c r="W4" s="539"/>
      <c r="X4" s="539"/>
      <c r="Y4" s="539"/>
      <c r="Z4" s="539"/>
      <c r="AA4" s="539"/>
      <c r="AB4" s="539"/>
      <c r="AC4" s="539"/>
      <c r="AD4" s="539"/>
      <c r="AE4" s="539"/>
      <c r="AF4" s="539"/>
      <c r="AG4" s="539"/>
      <c r="AH4" s="539"/>
      <c r="AI4" s="539"/>
      <c r="AJ4" s="539"/>
      <c r="AK4" s="539"/>
      <c r="AL4" s="539"/>
      <c r="AM4" s="539"/>
      <c r="AN4" s="539"/>
      <c r="AO4" s="539"/>
      <c r="AP4" s="539"/>
      <c r="AQ4" s="539"/>
      <c r="AR4" s="539"/>
      <c r="AT4" s="3"/>
      <c r="AU4" s="3"/>
      <c r="AV4" s="3"/>
      <c r="AW4" s="3"/>
      <c r="AX4" s="3"/>
      <c r="AY4" s="3"/>
      <c r="AZ4" s="3"/>
    </row>
    <row r="5" spans="1:56" ht="18" customHeight="1" x14ac:dyDescent="0.25">
      <c r="A5" s="484" t="s">
        <v>0</v>
      </c>
      <c r="B5" s="484"/>
      <c r="C5" s="484"/>
      <c r="D5" s="484"/>
      <c r="E5" s="484"/>
      <c r="F5" s="484"/>
      <c r="G5" s="484"/>
      <c r="H5" s="484"/>
      <c r="I5" s="39"/>
      <c r="J5" s="40"/>
      <c r="K5" s="40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Q5" s="484" t="s">
        <v>1</v>
      </c>
      <c r="AR5" s="484"/>
      <c r="AS5" s="484"/>
      <c r="AT5" s="484"/>
      <c r="AU5" s="484"/>
      <c r="AV5" s="484"/>
      <c r="AW5" s="484"/>
      <c r="AX5" s="484"/>
      <c r="AY5" s="484"/>
      <c r="AZ5" s="39"/>
      <c r="BA5" s="18"/>
      <c r="BB5" s="18"/>
      <c r="BC5" s="18"/>
      <c r="BD5" s="18"/>
    </row>
    <row r="6" spans="1:56" ht="18" customHeight="1" x14ac:dyDescent="0.25">
      <c r="A6" s="485" t="s">
        <v>2</v>
      </c>
      <c r="B6" s="485"/>
      <c r="C6" s="485"/>
      <c r="D6" s="485"/>
      <c r="E6" s="485"/>
      <c r="F6" s="485"/>
      <c r="G6" s="485"/>
      <c r="H6" s="485"/>
      <c r="I6" s="39"/>
      <c r="J6" s="41"/>
      <c r="K6" s="41"/>
      <c r="L6" s="540" t="s">
        <v>5</v>
      </c>
      <c r="M6" s="540"/>
      <c r="N6" s="540"/>
      <c r="O6" s="540"/>
      <c r="P6" s="540"/>
      <c r="Q6" s="540"/>
      <c r="R6" s="540"/>
      <c r="S6" s="540"/>
      <c r="T6" s="540"/>
      <c r="U6" s="540"/>
      <c r="V6" s="540"/>
      <c r="W6" s="540"/>
      <c r="X6" s="540"/>
      <c r="Y6" s="540"/>
      <c r="Z6" s="540"/>
      <c r="AA6" s="540"/>
      <c r="AB6" s="540"/>
      <c r="AC6" s="540"/>
      <c r="AD6" s="540"/>
      <c r="AE6" s="540"/>
      <c r="AF6" s="540"/>
      <c r="AG6" s="540"/>
      <c r="AH6" s="540"/>
      <c r="AI6" s="540"/>
      <c r="AJ6" s="540"/>
      <c r="AK6" s="540"/>
      <c r="AL6" s="540"/>
      <c r="AM6" s="540"/>
      <c r="AN6" s="20"/>
      <c r="AO6" s="20"/>
      <c r="AQ6" s="485" t="s">
        <v>3</v>
      </c>
      <c r="AR6" s="485"/>
      <c r="AS6" s="485"/>
      <c r="AT6" s="485"/>
      <c r="AU6" s="485"/>
      <c r="AV6" s="485"/>
      <c r="AW6" s="485"/>
      <c r="AX6" s="485"/>
      <c r="AY6" s="485"/>
      <c r="AZ6" s="39"/>
      <c r="BA6" s="18"/>
      <c r="BB6" s="18"/>
      <c r="BC6" s="18"/>
      <c r="BD6" s="18"/>
    </row>
    <row r="7" spans="1:56" ht="18" customHeight="1" x14ac:dyDescent="0.3">
      <c r="A7" s="485" t="s">
        <v>4</v>
      </c>
      <c r="B7" s="485"/>
      <c r="C7" s="485"/>
      <c r="D7" s="485"/>
      <c r="E7" s="485"/>
      <c r="F7" s="485"/>
      <c r="G7" s="485"/>
      <c r="H7" s="485"/>
      <c r="I7" s="39"/>
      <c r="J7" s="42"/>
      <c r="K7" s="42"/>
      <c r="L7" s="474" t="s">
        <v>45</v>
      </c>
      <c r="M7" s="474"/>
      <c r="N7" s="474"/>
      <c r="O7" s="474"/>
      <c r="P7" s="474"/>
      <c r="Q7" s="474"/>
      <c r="R7" s="474"/>
      <c r="S7" s="474"/>
      <c r="T7" s="474"/>
      <c r="U7" s="474"/>
      <c r="V7" s="474"/>
      <c r="W7" s="474"/>
      <c r="X7" s="474"/>
      <c r="Y7" s="474"/>
      <c r="Z7" s="474"/>
      <c r="AA7" s="474"/>
      <c r="AB7" s="474"/>
      <c r="AC7" s="474"/>
      <c r="AD7" s="474"/>
      <c r="AE7" s="474"/>
      <c r="AF7" s="474"/>
      <c r="AG7" s="474"/>
      <c r="AH7" s="474"/>
      <c r="AI7" s="474"/>
      <c r="AJ7" s="474"/>
      <c r="AK7" s="474"/>
      <c r="AL7" s="474"/>
      <c r="AM7" s="474"/>
      <c r="AN7" s="22"/>
      <c r="AO7" s="22"/>
      <c r="AQ7" s="485" t="s">
        <v>6</v>
      </c>
      <c r="AR7" s="485"/>
      <c r="AS7" s="485"/>
      <c r="AT7" s="485"/>
      <c r="AU7" s="485"/>
      <c r="AV7" s="485"/>
      <c r="AW7" s="485"/>
      <c r="AX7" s="485"/>
      <c r="AY7" s="485"/>
      <c r="AZ7" s="39"/>
      <c r="BA7" s="18"/>
      <c r="BB7" s="18"/>
      <c r="BC7" s="18"/>
      <c r="BD7" s="18"/>
    </row>
    <row r="8" spans="1:56" ht="18" customHeight="1" x14ac:dyDescent="0.25">
      <c r="A8" s="485" t="s">
        <v>7</v>
      </c>
      <c r="B8" s="485"/>
      <c r="C8" s="485"/>
      <c r="D8" s="485"/>
      <c r="E8" s="485"/>
      <c r="F8" s="485"/>
      <c r="G8" s="485"/>
      <c r="H8" s="485"/>
      <c r="I8" s="23"/>
      <c r="J8" s="42"/>
      <c r="K8" s="42"/>
      <c r="L8" s="544" t="s">
        <v>9</v>
      </c>
      <c r="M8" s="544"/>
      <c r="N8" s="544"/>
      <c r="O8" s="544"/>
      <c r="P8" s="544"/>
      <c r="Q8" s="544"/>
      <c r="R8" s="544"/>
      <c r="S8" s="544"/>
      <c r="T8" s="544"/>
      <c r="U8" s="544"/>
      <c r="V8" s="544"/>
      <c r="W8" s="544"/>
      <c r="X8" s="544"/>
      <c r="Y8" s="544"/>
      <c r="Z8" s="544"/>
      <c r="AA8" s="544"/>
      <c r="AB8" s="544"/>
      <c r="AC8" s="544"/>
      <c r="AD8" s="544"/>
      <c r="AE8" s="544"/>
      <c r="AF8" s="544"/>
      <c r="AG8" s="544"/>
      <c r="AH8" s="544"/>
      <c r="AI8" s="544"/>
      <c r="AJ8" s="544"/>
      <c r="AK8" s="544"/>
      <c r="AL8" s="544"/>
      <c r="AM8" s="544"/>
      <c r="AQ8" s="485" t="s">
        <v>7</v>
      </c>
      <c r="AR8" s="485"/>
      <c r="AS8" s="485"/>
      <c r="AT8" s="485"/>
      <c r="AU8" s="485"/>
      <c r="AV8" s="485"/>
      <c r="AW8" s="485"/>
      <c r="AX8" s="485"/>
      <c r="AY8" s="485"/>
      <c r="AZ8" s="485"/>
      <c r="BA8" s="18"/>
      <c r="BB8" s="18"/>
      <c r="BC8" s="18"/>
      <c r="BD8" s="18"/>
    </row>
    <row r="9" spans="1:56" ht="23.25" customHeight="1" x14ac:dyDescent="0.35">
      <c r="A9" s="485" t="s">
        <v>8</v>
      </c>
      <c r="B9" s="485"/>
      <c r="C9" s="485"/>
      <c r="D9" s="485"/>
      <c r="E9" s="485"/>
      <c r="F9" s="485"/>
      <c r="G9" s="485"/>
      <c r="H9" s="485"/>
      <c r="I9" s="485"/>
      <c r="J9" s="485"/>
      <c r="K9" s="485"/>
      <c r="L9" s="545" t="s">
        <v>155</v>
      </c>
      <c r="M9" s="545"/>
      <c r="N9" s="545"/>
      <c r="O9" s="545"/>
      <c r="P9" s="545"/>
      <c r="Q9" s="545"/>
      <c r="R9" s="545"/>
      <c r="S9" s="545"/>
      <c r="T9" s="545"/>
      <c r="U9" s="545"/>
      <c r="V9" s="545"/>
      <c r="W9" s="545"/>
      <c r="X9" s="545"/>
      <c r="Y9" s="545"/>
      <c r="Z9" s="545"/>
      <c r="AA9" s="545"/>
      <c r="AB9" s="545"/>
      <c r="AC9" s="545"/>
      <c r="AD9" s="545"/>
      <c r="AE9" s="545"/>
      <c r="AF9" s="545"/>
      <c r="AG9" s="545"/>
      <c r="AH9" s="545"/>
      <c r="AI9" s="545"/>
      <c r="AJ9" s="545"/>
      <c r="AK9" s="545"/>
      <c r="AL9" s="545"/>
      <c r="AM9" s="545"/>
      <c r="AQ9" s="546" t="s">
        <v>158</v>
      </c>
      <c r="AR9" s="546"/>
      <c r="AS9" s="546"/>
      <c r="AT9" s="546"/>
      <c r="AU9" s="546"/>
      <c r="AV9" s="546"/>
      <c r="AW9" s="546"/>
      <c r="AX9" s="546"/>
      <c r="AY9" s="546"/>
      <c r="AZ9" s="546"/>
      <c r="BA9" s="18"/>
      <c r="BB9" s="18"/>
      <c r="BC9" s="18"/>
      <c r="BD9" s="18"/>
    </row>
    <row r="10" spans="1:56" ht="24" customHeight="1" x14ac:dyDescent="0.35">
      <c r="A10" s="486" t="s">
        <v>157</v>
      </c>
      <c r="B10" s="486"/>
      <c r="C10" s="486"/>
      <c r="D10" s="486"/>
      <c r="E10" s="486"/>
      <c r="F10" s="486"/>
      <c r="G10" s="486"/>
      <c r="H10" s="486"/>
      <c r="I10" s="486"/>
      <c r="J10" s="486"/>
      <c r="K10" s="486"/>
      <c r="L10" s="543" t="s">
        <v>156</v>
      </c>
      <c r="M10" s="543"/>
      <c r="N10" s="543"/>
      <c r="O10" s="543"/>
      <c r="P10" s="543"/>
      <c r="Q10" s="543"/>
      <c r="R10" s="543"/>
      <c r="S10" s="543"/>
      <c r="T10" s="543"/>
      <c r="U10" s="543"/>
      <c r="V10" s="543"/>
      <c r="W10" s="543"/>
      <c r="X10" s="543"/>
      <c r="Y10" s="543"/>
      <c r="Z10" s="543"/>
      <c r="AA10" s="543"/>
      <c r="AB10" s="543"/>
      <c r="AC10" s="543"/>
      <c r="AD10" s="543"/>
      <c r="AE10" s="543"/>
      <c r="AF10" s="543"/>
      <c r="AG10" s="543"/>
      <c r="AH10" s="543"/>
      <c r="AI10" s="543"/>
      <c r="AJ10" s="543"/>
      <c r="AK10" s="543"/>
      <c r="AL10" s="543"/>
      <c r="AM10" s="543"/>
      <c r="AN10" s="4"/>
      <c r="AO10" s="4"/>
      <c r="AP10" s="4"/>
      <c r="AQ10" s="546" t="s">
        <v>159</v>
      </c>
      <c r="AR10" s="546"/>
      <c r="AS10" s="546"/>
      <c r="AT10" s="546"/>
      <c r="AU10" s="546"/>
      <c r="AV10" s="546"/>
      <c r="AW10" s="546"/>
      <c r="AX10" s="546"/>
      <c r="AY10" s="546"/>
      <c r="AZ10" s="546"/>
    </row>
    <row r="11" spans="1:56" ht="15.75" customHeight="1" x14ac:dyDescent="0.2">
      <c r="I11" s="24"/>
      <c r="AN11" s="25"/>
    </row>
    <row r="12" spans="1:56" s="18" customFormat="1" ht="24" customHeight="1" x14ac:dyDescent="0.3">
      <c r="G12" s="485" t="s">
        <v>160</v>
      </c>
      <c r="H12" s="485"/>
      <c r="I12" s="485"/>
      <c r="J12" s="485"/>
      <c r="K12" s="485"/>
      <c r="L12" s="485"/>
      <c r="M12" s="485"/>
      <c r="N12" s="485"/>
      <c r="O12" s="485"/>
      <c r="P12" s="485"/>
      <c r="Q12" s="485"/>
      <c r="R12" s="485"/>
      <c r="S12" s="485"/>
      <c r="T12" s="485"/>
      <c r="U12" s="485"/>
      <c r="V12" s="485"/>
      <c r="W12" s="485"/>
      <c r="X12" s="485"/>
      <c r="AI12" s="485" t="s">
        <v>47</v>
      </c>
      <c r="AJ12" s="485"/>
      <c r="AK12" s="485"/>
      <c r="AL12" s="485"/>
      <c r="AM12" s="485"/>
      <c r="AN12" s="485"/>
      <c r="AO12" s="485"/>
      <c r="AP12" s="485"/>
      <c r="AQ12" s="485"/>
      <c r="AR12" s="485"/>
      <c r="AS12" s="485"/>
      <c r="AT12" s="485"/>
      <c r="AU12" s="485"/>
      <c r="AV12" s="485"/>
      <c r="AW12" s="485"/>
      <c r="AX12" s="485"/>
      <c r="AY12" s="485"/>
      <c r="AZ12" s="485"/>
    </row>
    <row r="13" spans="1:56" s="18" customFormat="1" ht="15.75" customHeight="1" x14ac:dyDescent="0.25">
      <c r="I13" s="26"/>
      <c r="K13" s="27"/>
      <c r="L13" s="21"/>
      <c r="M13" s="21"/>
      <c r="N13" s="21"/>
      <c r="O13" s="21"/>
      <c r="P13" s="21"/>
      <c r="Q13" s="21"/>
      <c r="R13" s="21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21"/>
      <c r="AH13" s="21"/>
      <c r="AI13" s="21"/>
      <c r="AJ13" s="21"/>
      <c r="AK13" s="21"/>
      <c r="AL13" s="21"/>
      <c r="AM13" s="21"/>
    </row>
    <row r="14" spans="1:56" s="18" customFormat="1" ht="28.5" customHeight="1" x14ac:dyDescent="0.3">
      <c r="G14" s="485" t="s">
        <v>161</v>
      </c>
      <c r="H14" s="485"/>
      <c r="I14" s="485"/>
      <c r="J14" s="485"/>
      <c r="K14" s="485"/>
      <c r="L14" s="485"/>
      <c r="M14" s="485"/>
      <c r="N14" s="485"/>
      <c r="O14" s="485"/>
      <c r="P14" s="485"/>
      <c r="Q14" s="485"/>
      <c r="R14" s="485"/>
      <c r="S14" s="485"/>
      <c r="T14" s="485"/>
      <c r="U14" s="485"/>
      <c r="V14" s="485"/>
      <c r="W14" s="485"/>
      <c r="X14" s="485"/>
      <c r="Y14" s="485"/>
      <c r="Z14" s="485"/>
      <c r="AA14" s="485"/>
      <c r="AB14" s="485"/>
      <c r="AC14" s="485"/>
      <c r="AI14" s="485" t="s">
        <v>162</v>
      </c>
      <c r="AJ14" s="485"/>
      <c r="AK14" s="485"/>
      <c r="AL14" s="485"/>
      <c r="AM14" s="485"/>
      <c r="AN14" s="485"/>
      <c r="AO14" s="485"/>
      <c r="AP14" s="485"/>
      <c r="AQ14" s="485"/>
      <c r="AR14" s="485"/>
      <c r="AS14" s="485"/>
      <c r="AT14" s="485"/>
      <c r="AU14" s="485"/>
      <c r="AV14" s="485"/>
      <c r="AW14" s="485"/>
      <c r="AX14" s="485"/>
      <c r="AY14" s="485"/>
      <c r="AZ14" s="485"/>
      <c r="BA14" s="485"/>
    </row>
    <row r="15" spans="1:56" s="18" customFormat="1" ht="15.75" customHeight="1" x14ac:dyDescent="0.25">
      <c r="K15" s="3" t="s">
        <v>10</v>
      </c>
      <c r="L15" s="3"/>
      <c r="M15" s="3"/>
      <c r="N15" s="3"/>
      <c r="O15" s="3"/>
      <c r="P15" s="3"/>
      <c r="Q15" s="3"/>
      <c r="R15" s="3"/>
      <c r="S15" s="3"/>
      <c r="AI15" s="485"/>
      <c r="AJ15" s="485"/>
      <c r="AK15" s="485"/>
      <c r="AL15" s="485"/>
      <c r="AM15" s="485"/>
      <c r="AN15" s="485"/>
      <c r="AO15" s="485"/>
      <c r="AP15" s="485"/>
      <c r="AQ15" s="485"/>
      <c r="AR15" s="485"/>
      <c r="AS15" s="485"/>
      <c r="AT15" s="485"/>
      <c r="AU15" s="485"/>
      <c r="AV15" s="485"/>
      <c r="AW15" s="485"/>
      <c r="AX15" s="485"/>
      <c r="AY15" s="485"/>
      <c r="AZ15" s="485"/>
      <c r="BA15" s="485"/>
    </row>
    <row r="16" spans="1:56" s="18" customFormat="1" ht="27" customHeight="1" x14ac:dyDescent="0.25">
      <c r="G16" s="485" t="s">
        <v>46</v>
      </c>
      <c r="H16" s="485"/>
      <c r="I16" s="485"/>
      <c r="J16" s="485"/>
      <c r="K16" s="485"/>
      <c r="L16" s="485"/>
      <c r="M16" s="485"/>
      <c r="N16" s="485"/>
      <c r="O16" s="485"/>
      <c r="P16" s="485"/>
      <c r="Q16" s="485"/>
      <c r="R16" s="485"/>
      <c r="S16" s="485"/>
      <c r="T16" s="485"/>
      <c r="U16" s="485"/>
      <c r="V16" s="485"/>
      <c r="W16" s="485"/>
      <c r="X16" s="485"/>
      <c r="AI16" s="485" t="s">
        <v>48</v>
      </c>
      <c r="AJ16" s="485"/>
      <c r="AK16" s="485"/>
      <c r="AL16" s="485"/>
      <c r="AM16" s="485"/>
      <c r="AN16" s="485"/>
      <c r="AO16" s="485"/>
      <c r="AP16" s="485"/>
      <c r="AQ16" s="485"/>
      <c r="AR16" s="485"/>
      <c r="AS16" s="485"/>
      <c r="AT16" s="485"/>
      <c r="AU16" s="485"/>
      <c r="AV16" s="485"/>
      <c r="AW16" s="485"/>
      <c r="AX16" s="485"/>
      <c r="AY16" s="485"/>
      <c r="AZ16" s="485"/>
    </row>
    <row r="17" spans="1:88" s="18" customFormat="1" ht="15.75" customHeight="1" x14ac:dyDescent="0.25">
      <c r="B17" s="21"/>
      <c r="C17" s="21"/>
      <c r="D17" s="21"/>
      <c r="E17" s="21"/>
      <c r="F17" s="21"/>
      <c r="G17" s="21"/>
      <c r="H17" s="21"/>
      <c r="K17" s="3" t="s">
        <v>11</v>
      </c>
    </row>
    <row r="18" spans="1:88" s="18" customFormat="1" ht="15.75" customHeight="1" x14ac:dyDescent="0.25">
      <c r="G18" s="485" t="s">
        <v>165</v>
      </c>
      <c r="H18" s="485"/>
      <c r="I18" s="485"/>
      <c r="J18" s="485"/>
      <c r="K18" s="485"/>
      <c r="L18" s="485"/>
      <c r="M18" s="485"/>
      <c r="N18" s="485"/>
      <c r="O18" s="485"/>
      <c r="P18" s="485"/>
      <c r="Q18" s="485"/>
      <c r="R18" s="485"/>
      <c r="S18" s="485"/>
      <c r="T18" s="485"/>
      <c r="U18" s="485"/>
      <c r="V18" s="485"/>
      <c r="W18" s="485"/>
      <c r="X18" s="485"/>
      <c r="AI18" s="485" t="s">
        <v>163</v>
      </c>
      <c r="AJ18" s="485"/>
      <c r="AK18" s="485"/>
      <c r="AL18" s="485"/>
      <c r="AM18" s="485"/>
      <c r="AN18" s="485"/>
      <c r="AO18" s="485"/>
      <c r="AP18" s="485"/>
      <c r="AQ18" s="485"/>
      <c r="AR18" s="485"/>
      <c r="AS18" s="485"/>
      <c r="AT18" s="485"/>
      <c r="AU18" s="485"/>
      <c r="AV18" s="485"/>
      <c r="AW18" s="485"/>
      <c r="AX18" s="485"/>
      <c r="AY18" s="485"/>
      <c r="AZ18" s="485"/>
    </row>
    <row r="19" spans="1:88" s="18" customFormat="1" ht="15.75" customHeight="1" x14ac:dyDescent="0.25"/>
    <row r="20" spans="1:88" s="18" customFormat="1" ht="15.75" customHeight="1" x14ac:dyDescent="0.25">
      <c r="B20" s="3"/>
      <c r="C20" s="3"/>
      <c r="D20" s="3"/>
      <c r="E20" s="3"/>
      <c r="F20" s="3"/>
      <c r="G20" s="522" t="s">
        <v>164</v>
      </c>
      <c r="H20" s="522"/>
      <c r="I20" s="522"/>
      <c r="J20" s="522"/>
      <c r="K20" s="522"/>
      <c r="L20" s="522"/>
      <c r="M20" s="522"/>
      <c r="N20" s="522"/>
      <c r="O20" s="522"/>
      <c r="P20" s="522"/>
      <c r="Q20" s="522"/>
      <c r="R20" s="522"/>
      <c r="S20" s="522"/>
      <c r="T20" s="522"/>
      <c r="U20" s="522"/>
      <c r="V20" s="522"/>
      <c r="W20" s="522"/>
      <c r="X20" s="522"/>
      <c r="Y20" s="3"/>
      <c r="Z20" s="3"/>
      <c r="AA20" s="3"/>
      <c r="AB20" s="3"/>
      <c r="AC20" s="3"/>
      <c r="AD20" s="3"/>
      <c r="AE20" s="3"/>
      <c r="AG20" s="7"/>
      <c r="AH20" s="7"/>
      <c r="AI20" s="523" t="s">
        <v>49</v>
      </c>
      <c r="AJ20" s="523"/>
      <c r="AK20" s="523"/>
      <c r="AL20" s="523"/>
      <c r="AM20" s="523"/>
      <c r="AN20" s="523"/>
      <c r="AO20" s="523"/>
      <c r="AP20" s="523"/>
      <c r="AQ20" s="523"/>
      <c r="AR20" s="523"/>
      <c r="AS20" s="523"/>
      <c r="AT20" s="523"/>
      <c r="AU20" s="523"/>
      <c r="AV20" s="523"/>
      <c r="AW20" s="523"/>
      <c r="AX20" s="523"/>
      <c r="AY20" s="523"/>
      <c r="AZ20" s="523"/>
      <c r="BA20" s="7"/>
      <c r="BB20" s="7"/>
      <c r="BC20" s="7"/>
      <c r="BD20" s="7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W20" s="522"/>
      <c r="BX20" s="522"/>
      <c r="BY20" s="522"/>
      <c r="BZ20" s="522"/>
      <c r="CA20" s="522"/>
      <c r="CB20" s="522"/>
      <c r="CC20" s="522"/>
      <c r="CD20" s="522"/>
      <c r="CE20" s="522"/>
      <c r="CF20" s="522"/>
      <c r="CG20" s="522"/>
      <c r="CH20" s="522"/>
      <c r="CI20" s="522"/>
      <c r="CJ20" s="522"/>
    </row>
    <row r="21" spans="1:88" ht="15.75" customHeight="1" thickBot="1" x14ac:dyDescent="0.3">
      <c r="J21" s="17"/>
    </row>
    <row r="22" spans="1:88" ht="30" customHeight="1" thickBot="1" x14ac:dyDescent="0.25">
      <c r="A22" s="527" t="s">
        <v>12</v>
      </c>
      <c r="B22" s="528"/>
      <c r="C22" s="528"/>
      <c r="D22" s="528"/>
      <c r="E22" s="528"/>
      <c r="F22" s="528"/>
      <c r="G22" s="528"/>
      <c r="H22" s="528"/>
      <c r="I22" s="528"/>
      <c r="J22" s="528"/>
      <c r="K22" s="528"/>
      <c r="L22" s="528"/>
      <c r="M22" s="528"/>
      <c r="N22" s="528"/>
      <c r="O22" s="528"/>
      <c r="P22" s="528"/>
      <c r="Q22" s="528"/>
      <c r="R22" s="528"/>
      <c r="S22" s="528"/>
      <c r="T22" s="528"/>
      <c r="U22" s="528"/>
      <c r="V22" s="528"/>
      <c r="W22" s="528"/>
      <c r="X22" s="528"/>
      <c r="Y22" s="528"/>
      <c r="Z22" s="528"/>
      <c r="AA22" s="528"/>
      <c r="AB22" s="528"/>
      <c r="AC22" s="528"/>
      <c r="AD22" s="528"/>
      <c r="AE22" s="528"/>
      <c r="AF22" s="528"/>
      <c r="AG22" s="528"/>
      <c r="AH22" s="528"/>
      <c r="AI22" s="528"/>
      <c r="AJ22" s="528"/>
      <c r="AK22" s="528"/>
      <c r="AL22" s="528"/>
      <c r="AM22" s="528"/>
      <c r="AN22" s="528"/>
      <c r="AO22" s="528"/>
      <c r="AP22" s="528"/>
      <c r="AQ22" s="528"/>
      <c r="AR22" s="528"/>
      <c r="AS22" s="528"/>
      <c r="AT22" s="528"/>
      <c r="AU22" s="528"/>
      <c r="AV22" s="528"/>
      <c r="AW22" s="528"/>
      <c r="AX22" s="528"/>
      <c r="AY22" s="528"/>
      <c r="AZ22" s="528"/>
      <c r="BA22" s="529"/>
      <c r="BB22" s="524" t="s">
        <v>144</v>
      </c>
      <c r="BC22" s="525"/>
      <c r="BD22" s="525"/>
      <c r="BE22" s="525"/>
      <c r="BF22" s="525"/>
      <c r="BG22" s="525"/>
      <c r="BH22" s="525"/>
      <c r="BI22" s="526"/>
    </row>
    <row r="23" spans="1:88" s="28" customFormat="1" ht="50.25" customHeight="1" thickBot="1" x14ac:dyDescent="0.3">
      <c r="A23" s="534" t="s">
        <v>13</v>
      </c>
      <c r="B23" s="517" t="s">
        <v>14</v>
      </c>
      <c r="C23" s="518"/>
      <c r="D23" s="518"/>
      <c r="E23" s="519"/>
      <c r="F23" s="517" t="s">
        <v>15</v>
      </c>
      <c r="G23" s="520"/>
      <c r="H23" s="520"/>
      <c r="I23" s="520"/>
      <c r="J23" s="521"/>
      <c r="K23" s="517" t="s">
        <v>16</v>
      </c>
      <c r="L23" s="520"/>
      <c r="M23" s="520"/>
      <c r="N23" s="521"/>
      <c r="O23" s="517" t="s">
        <v>17</v>
      </c>
      <c r="P23" s="518"/>
      <c r="Q23" s="518"/>
      <c r="R23" s="519"/>
      <c r="S23" s="517" t="s">
        <v>18</v>
      </c>
      <c r="T23" s="520"/>
      <c r="U23" s="520"/>
      <c r="V23" s="520"/>
      <c r="W23" s="521"/>
      <c r="X23" s="517" t="s">
        <v>19</v>
      </c>
      <c r="Y23" s="520"/>
      <c r="Z23" s="520"/>
      <c r="AA23" s="521"/>
      <c r="AB23" s="517" t="s">
        <v>20</v>
      </c>
      <c r="AC23" s="520"/>
      <c r="AD23" s="520"/>
      <c r="AE23" s="521"/>
      <c r="AF23" s="517" t="s">
        <v>21</v>
      </c>
      <c r="AG23" s="520"/>
      <c r="AH23" s="520"/>
      <c r="AI23" s="520"/>
      <c r="AJ23" s="521"/>
      <c r="AK23" s="517" t="s">
        <v>22</v>
      </c>
      <c r="AL23" s="520"/>
      <c r="AM23" s="520"/>
      <c r="AN23" s="521"/>
      <c r="AO23" s="517" t="s">
        <v>23</v>
      </c>
      <c r="AP23" s="520"/>
      <c r="AQ23" s="520"/>
      <c r="AR23" s="521"/>
      <c r="AS23" s="517" t="s">
        <v>24</v>
      </c>
      <c r="AT23" s="520"/>
      <c r="AU23" s="520"/>
      <c r="AV23" s="520"/>
      <c r="AW23" s="520"/>
      <c r="AX23" s="517" t="s">
        <v>25</v>
      </c>
      <c r="AY23" s="520"/>
      <c r="AZ23" s="520"/>
      <c r="BA23" s="521"/>
      <c r="BB23" s="532" t="s">
        <v>13</v>
      </c>
      <c r="BC23" s="530" t="s">
        <v>50</v>
      </c>
      <c r="BD23" s="530" t="s">
        <v>34</v>
      </c>
      <c r="BE23" s="530" t="s">
        <v>35</v>
      </c>
      <c r="BF23" s="530" t="s">
        <v>51</v>
      </c>
      <c r="BG23" s="530" t="s">
        <v>53</v>
      </c>
      <c r="BH23" s="530" t="s">
        <v>36</v>
      </c>
      <c r="BI23" s="541" t="s">
        <v>52</v>
      </c>
    </row>
    <row r="24" spans="1:88" ht="19.5" customHeight="1" thickBot="1" x14ac:dyDescent="0.3">
      <c r="A24" s="535"/>
      <c r="B24" s="137">
        <v>1</v>
      </c>
      <c r="C24" s="138">
        <v>2</v>
      </c>
      <c r="D24" s="138">
        <v>3</v>
      </c>
      <c r="E24" s="139">
        <v>4</v>
      </c>
      <c r="F24" s="137">
        <v>5</v>
      </c>
      <c r="G24" s="138">
        <v>6</v>
      </c>
      <c r="H24" s="138">
        <v>7</v>
      </c>
      <c r="I24" s="138">
        <v>8</v>
      </c>
      <c r="J24" s="139">
        <v>9</v>
      </c>
      <c r="K24" s="137">
        <v>10</v>
      </c>
      <c r="L24" s="138">
        <v>11</v>
      </c>
      <c r="M24" s="138">
        <v>12</v>
      </c>
      <c r="N24" s="139">
        <v>13</v>
      </c>
      <c r="O24" s="137">
        <v>14</v>
      </c>
      <c r="P24" s="138">
        <v>15</v>
      </c>
      <c r="Q24" s="138">
        <v>16</v>
      </c>
      <c r="R24" s="139">
        <v>17</v>
      </c>
      <c r="S24" s="137">
        <v>18</v>
      </c>
      <c r="T24" s="138">
        <v>19</v>
      </c>
      <c r="U24" s="138">
        <v>20</v>
      </c>
      <c r="V24" s="138">
        <v>21</v>
      </c>
      <c r="W24" s="139">
        <v>22</v>
      </c>
      <c r="X24" s="137">
        <v>23</v>
      </c>
      <c r="Y24" s="138">
        <v>24</v>
      </c>
      <c r="Z24" s="138">
        <v>25</v>
      </c>
      <c r="AA24" s="139">
        <v>26</v>
      </c>
      <c r="AB24" s="137">
        <v>27</v>
      </c>
      <c r="AC24" s="138">
        <v>28</v>
      </c>
      <c r="AD24" s="138">
        <v>29</v>
      </c>
      <c r="AE24" s="139">
        <v>30</v>
      </c>
      <c r="AF24" s="137">
        <v>31</v>
      </c>
      <c r="AG24" s="138">
        <v>32</v>
      </c>
      <c r="AH24" s="138">
        <v>33</v>
      </c>
      <c r="AI24" s="138">
        <v>34</v>
      </c>
      <c r="AJ24" s="140">
        <v>35</v>
      </c>
      <c r="AK24" s="137">
        <v>36</v>
      </c>
      <c r="AL24" s="138">
        <v>37</v>
      </c>
      <c r="AM24" s="138">
        <v>38</v>
      </c>
      <c r="AN24" s="139">
        <v>39</v>
      </c>
      <c r="AO24" s="137">
        <v>40</v>
      </c>
      <c r="AP24" s="138">
        <v>41</v>
      </c>
      <c r="AQ24" s="138">
        <v>42</v>
      </c>
      <c r="AR24" s="139">
        <v>43</v>
      </c>
      <c r="AS24" s="141">
        <v>44</v>
      </c>
      <c r="AT24" s="141">
        <v>45</v>
      </c>
      <c r="AU24" s="138">
        <v>46</v>
      </c>
      <c r="AV24" s="138">
        <v>47</v>
      </c>
      <c r="AW24" s="142">
        <v>48</v>
      </c>
      <c r="AX24" s="137">
        <v>49</v>
      </c>
      <c r="AY24" s="141">
        <v>50</v>
      </c>
      <c r="AZ24" s="143">
        <v>51</v>
      </c>
      <c r="BA24" s="144">
        <v>52</v>
      </c>
      <c r="BB24" s="532"/>
      <c r="BC24" s="530"/>
      <c r="BD24" s="530"/>
      <c r="BE24" s="530"/>
      <c r="BF24" s="530"/>
      <c r="BG24" s="530"/>
      <c r="BH24" s="530"/>
      <c r="BI24" s="541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</row>
    <row r="25" spans="1:88" ht="19.5" customHeight="1" x14ac:dyDescent="0.25">
      <c r="A25" s="536"/>
      <c r="B25" s="145">
        <v>4</v>
      </c>
      <c r="C25" s="146">
        <v>11</v>
      </c>
      <c r="D25" s="146">
        <v>18</v>
      </c>
      <c r="E25" s="147">
        <v>25</v>
      </c>
      <c r="F25" s="145">
        <v>2</v>
      </c>
      <c r="G25" s="146">
        <v>9</v>
      </c>
      <c r="H25" s="146">
        <v>16</v>
      </c>
      <c r="I25" s="146">
        <v>23</v>
      </c>
      <c r="J25" s="147">
        <v>30</v>
      </c>
      <c r="K25" s="145">
        <v>6</v>
      </c>
      <c r="L25" s="146">
        <v>13</v>
      </c>
      <c r="M25" s="146">
        <v>20</v>
      </c>
      <c r="N25" s="147">
        <v>27</v>
      </c>
      <c r="O25" s="145">
        <v>4</v>
      </c>
      <c r="P25" s="146">
        <v>11</v>
      </c>
      <c r="Q25" s="146">
        <v>18</v>
      </c>
      <c r="R25" s="147">
        <v>25</v>
      </c>
      <c r="S25" s="145">
        <v>1</v>
      </c>
      <c r="T25" s="146">
        <v>8</v>
      </c>
      <c r="U25" s="146">
        <v>15</v>
      </c>
      <c r="V25" s="146">
        <v>22</v>
      </c>
      <c r="W25" s="147">
        <v>29</v>
      </c>
      <c r="X25" s="145">
        <v>5</v>
      </c>
      <c r="Y25" s="146">
        <v>12</v>
      </c>
      <c r="Z25" s="146">
        <v>19</v>
      </c>
      <c r="AA25" s="147">
        <v>26</v>
      </c>
      <c r="AB25" s="145">
        <v>4</v>
      </c>
      <c r="AC25" s="146">
        <v>11</v>
      </c>
      <c r="AD25" s="146">
        <v>18</v>
      </c>
      <c r="AE25" s="147">
        <v>25</v>
      </c>
      <c r="AF25" s="145">
        <v>1</v>
      </c>
      <c r="AG25" s="146">
        <v>8</v>
      </c>
      <c r="AH25" s="146">
        <v>15</v>
      </c>
      <c r="AI25" s="146">
        <v>22</v>
      </c>
      <c r="AJ25" s="148">
        <v>29</v>
      </c>
      <c r="AK25" s="145">
        <v>6</v>
      </c>
      <c r="AL25" s="146">
        <v>13</v>
      </c>
      <c r="AM25" s="146">
        <v>20</v>
      </c>
      <c r="AN25" s="147">
        <v>27</v>
      </c>
      <c r="AO25" s="145">
        <v>3</v>
      </c>
      <c r="AP25" s="146">
        <v>10</v>
      </c>
      <c r="AQ25" s="146">
        <v>17</v>
      </c>
      <c r="AR25" s="147">
        <v>24</v>
      </c>
      <c r="AS25" s="149">
        <v>1</v>
      </c>
      <c r="AT25" s="149">
        <v>8</v>
      </c>
      <c r="AU25" s="146">
        <v>15</v>
      </c>
      <c r="AV25" s="146">
        <v>22</v>
      </c>
      <c r="AW25" s="150">
        <v>29</v>
      </c>
      <c r="AX25" s="145">
        <v>5</v>
      </c>
      <c r="AY25" s="149">
        <v>12</v>
      </c>
      <c r="AZ25" s="146">
        <v>19</v>
      </c>
      <c r="BA25" s="147">
        <v>26</v>
      </c>
      <c r="BB25" s="532"/>
      <c r="BC25" s="530"/>
      <c r="BD25" s="530"/>
      <c r="BE25" s="530"/>
      <c r="BF25" s="530"/>
      <c r="BG25" s="530"/>
      <c r="BH25" s="530"/>
      <c r="BI25" s="541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</row>
    <row r="26" spans="1:88" s="30" customFormat="1" ht="19.5" customHeight="1" thickBot="1" x14ac:dyDescent="0.3">
      <c r="A26" s="537"/>
      <c r="B26" s="453">
        <v>10</v>
      </c>
      <c r="C26" s="454">
        <v>17</v>
      </c>
      <c r="D26" s="454">
        <v>24</v>
      </c>
      <c r="E26" s="455">
        <v>1</v>
      </c>
      <c r="F26" s="453">
        <v>8</v>
      </c>
      <c r="G26" s="454">
        <v>15</v>
      </c>
      <c r="H26" s="454">
        <v>22</v>
      </c>
      <c r="I26" s="454">
        <v>29</v>
      </c>
      <c r="J26" s="455">
        <v>5</v>
      </c>
      <c r="K26" s="453">
        <v>12</v>
      </c>
      <c r="L26" s="454">
        <v>19</v>
      </c>
      <c r="M26" s="454">
        <v>26</v>
      </c>
      <c r="N26" s="455">
        <v>3</v>
      </c>
      <c r="O26" s="453">
        <v>10</v>
      </c>
      <c r="P26" s="454">
        <v>17</v>
      </c>
      <c r="Q26" s="454">
        <v>24</v>
      </c>
      <c r="R26" s="455">
        <v>31</v>
      </c>
      <c r="S26" s="453">
        <v>7</v>
      </c>
      <c r="T26" s="454">
        <v>14</v>
      </c>
      <c r="U26" s="454">
        <v>21</v>
      </c>
      <c r="V26" s="454">
        <v>28</v>
      </c>
      <c r="W26" s="455">
        <v>4</v>
      </c>
      <c r="X26" s="453">
        <v>11</v>
      </c>
      <c r="Y26" s="454">
        <v>18</v>
      </c>
      <c r="Z26" s="454">
        <v>25</v>
      </c>
      <c r="AA26" s="455">
        <v>3</v>
      </c>
      <c r="AB26" s="453">
        <v>10</v>
      </c>
      <c r="AC26" s="454">
        <v>17</v>
      </c>
      <c r="AD26" s="454">
        <v>24</v>
      </c>
      <c r="AE26" s="455">
        <v>31</v>
      </c>
      <c r="AF26" s="453">
        <v>7</v>
      </c>
      <c r="AG26" s="454">
        <v>14</v>
      </c>
      <c r="AH26" s="454">
        <v>21</v>
      </c>
      <c r="AI26" s="454">
        <v>28</v>
      </c>
      <c r="AJ26" s="456">
        <v>5</v>
      </c>
      <c r="AK26" s="453">
        <v>12</v>
      </c>
      <c r="AL26" s="454">
        <v>19</v>
      </c>
      <c r="AM26" s="454">
        <v>26</v>
      </c>
      <c r="AN26" s="455">
        <v>2</v>
      </c>
      <c r="AO26" s="453">
        <v>9</v>
      </c>
      <c r="AP26" s="454">
        <v>16</v>
      </c>
      <c r="AQ26" s="454">
        <v>23</v>
      </c>
      <c r="AR26" s="455">
        <v>30</v>
      </c>
      <c r="AS26" s="457">
        <v>7</v>
      </c>
      <c r="AT26" s="457">
        <v>14</v>
      </c>
      <c r="AU26" s="454">
        <v>21</v>
      </c>
      <c r="AV26" s="454">
        <v>28</v>
      </c>
      <c r="AW26" s="458">
        <v>4</v>
      </c>
      <c r="AX26" s="453">
        <v>11</v>
      </c>
      <c r="AY26" s="457">
        <v>18</v>
      </c>
      <c r="AZ26" s="454">
        <v>25</v>
      </c>
      <c r="BA26" s="455">
        <v>31</v>
      </c>
      <c r="BB26" s="533"/>
      <c r="BC26" s="531"/>
      <c r="BD26" s="531"/>
      <c r="BE26" s="531"/>
      <c r="BF26" s="531"/>
      <c r="BG26" s="531"/>
      <c r="BH26" s="531"/>
      <c r="BI26" s="542"/>
    </row>
    <row r="27" spans="1:88" ht="19.5" customHeight="1" x14ac:dyDescent="0.2">
      <c r="A27" s="450" t="s">
        <v>26</v>
      </c>
      <c r="B27" s="462" t="s">
        <v>27</v>
      </c>
      <c r="C27" s="350" t="s">
        <v>27</v>
      </c>
      <c r="D27" s="350" t="s">
        <v>27</v>
      </c>
      <c r="E27" s="350" t="s">
        <v>27</v>
      </c>
      <c r="F27" s="350" t="s">
        <v>27</v>
      </c>
      <c r="G27" s="350" t="s">
        <v>27</v>
      </c>
      <c r="H27" s="350" t="s">
        <v>27</v>
      </c>
      <c r="I27" s="350" t="s">
        <v>27</v>
      </c>
      <c r="J27" s="350" t="s">
        <v>27</v>
      </c>
      <c r="K27" s="350" t="s">
        <v>27</v>
      </c>
      <c r="L27" s="350" t="s">
        <v>27</v>
      </c>
      <c r="M27" s="350" t="s">
        <v>27</v>
      </c>
      <c r="N27" s="350" t="s">
        <v>27</v>
      </c>
      <c r="O27" s="350" t="s">
        <v>27</v>
      </c>
      <c r="P27" s="350" t="s">
        <v>27</v>
      </c>
      <c r="Q27" s="350" t="s">
        <v>27</v>
      </c>
      <c r="R27" s="350" t="s">
        <v>27</v>
      </c>
      <c r="S27" s="350" t="s">
        <v>29</v>
      </c>
      <c r="T27" s="350" t="s">
        <v>29</v>
      </c>
      <c r="U27" s="350" t="s">
        <v>29</v>
      </c>
      <c r="V27" s="350" t="s">
        <v>27</v>
      </c>
      <c r="W27" s="350" t="s">
        <v>27</v>
      </c>
      <c r="X27" s="350" t="s">
        <v>27</v>
      </c>
      <c r="Y27" s="350" t="s">
        <v>27</v>
      </c>
      <c r="Z27" s="350" t="s">
        <v>27</v>
      </c>
      <c r="AA27" s="350" t="s">
        <v>27</v>
      </c>
      <c r="AB27" s="350" t="s">
        <v>27</v>
      </c>
      <c r="AC27" s="350" t="s">
        <v>27</v>
      </c>
      <c r="AD27" s="350" t="s">
        <v>27</v>
      </c>
      <c r="AE27" s="350" t="s">
        <v>27</v>
      </c>
      <c r="AF27" s="350" t="s">
        <v>27</v>
      </c>
      <c r="AG27" s="350" t="s">
        <v>27</v>
      </c>
      <c r="AH27" s="350" t="s">
        <v>27</v>
      </c>
      <c r="AI27" s="350" t="s">
        <v>27</v>
      </c>
      <c r="AJ27" s="350" t="s">
        <v>27</v>
      </c>
      <c r="AK27" s="350" t="s">
        <v>27</v>
      </c>
      <c r="AL27" s="350" t="s">
        <v>27</v>
      </c>
      <c r="AM27" s="350" t="s">
        <v>27</v>
      </c>
      <c r="AN27" s="350" t="s">
        <v>27</v>
      </c>
      <c r="AO27" s="350" t="s">
        <v>27</v>
      </c>
      <c r="AP27" s="350" t="s">
        <v>27</v>
      </c>
      <c r="AQ27" s="469" t="s">
        <v>27</v>
      </c>
      <c r="AR27" s="471" t="s">
        <v>28</v>
      </c>
      <c r="AS27" s="350" t="s">
        <v>29</v>
      </c>
      <c r="AT27" s="350" t="s">
        <v>29</v>
      </c>
      <c r="AU27" s="350" t="s">
        <v>29</v>
      </c>
      <c r="AV27" s="350" t="s">
        <v>29</v>
      </c>
      <c r="AW27" s="350" t="s">
        <v>29</v>
      </c>
      <c r="AX27" s="350" t="s">
        <v>29</v>
      </c>
      <c r="AY27" s="350" t="s">
        <v>29</v>
      </c>
      <c r="AZ27" s="350" t="s">
        <v>29</v>
      </c>
      <c r="BA27" s="351" t="s">
        <v>29</v>
      </c>
      <c r="BB27" s="452" t="s">
        <v>26</v>
      </c>
      <c r="BC27" s="99">
        <v>39</v>
      </c>
      <c r="BD27" s="156">
        <v>1</v>
      </c>
      <c r="BE27" s="99"/>
      <c r="BF27" s="99"/>
      <c r="BG27" s="99"/>
      <c r="BH27" s="99">
        <v>12</v>
      </c>
      <c r="BI27" s="47">
        <f>SUM(BC27:BH27)</f>
        <v>52</v>
      </c>
    </row>
    <row r="28" spans="1:88" ht="19.5" customHeight="1" x14ac:dyDescent="0.2">
      <c r="A28" s="451" t="s">
        <v>31</v>
      </c>
      <c r="B28" s="463" t="s">
        <v>27</v>
      </c>
      <c r="C28" s="459" t="s">
        <v>27</v>
      </c>
      <c r="D28" s="459" t="s">
        <v>27</v>
      </c>
      <c r="E28" s="459" t="s">
        <v>27</v>
      </c>
      <c r="F28" s="459" t="s">
        <v>27</v>
      </c>
      <c r="G28" s="459" t="s">
        <v>27</v>
      </c>
      <c r="H28" s="459" t="s">
        <v>27</v>
      </c>
      <c r="I28" s="459" t="s">
        <v>27</v>
      </c>
      <c r="J28" s="459" t="s">
        <v>27</v>
      </c>
      <c r="K28" s="459" t="s">
        <v>27</v>
      </c>
      <c r="L28" s="459" t="s">
        <v>27</v>
      </c>
      <c r="M28" s="459" t="s">
        <v>27</v>
      </c>
      <c r="N28" s="459" t="s">
        <v>27</v>
      </c>
      <c r="O28" s="459" t="s">
        <v>27</v>
      </c>
      <c r="P28" s="459" t="s">
        <v>27</v>
      </c>
      <c r="Q28" s="461" t="s">
        <v>28</v>
      </c>
      <c r="R28" s="461" t="s">
        <v>28</v>
      </c>
      <c r="S28" s="459" t="s">
        <v>29</v>
      </c>
      <c r="T28" s="459" t="s">
        <v>29</v>
      </c>
      <c r="U28" s="459" t="s">
        <v>29</v>
      </c>
      <c r="V28" s="460" t="s">
        <v>30</v>
      </c>
      <c r="W28" s="460" t="s">
        <v>30</v>
      </c>
      <c r="X28" s="460" t="s">
        <v>30</v>
      </c>
      <c r="Y28" s="460" t="s">
        <v>30</v>
      </c>
      <c r="Z28" s="459" t="s">
        <v>27</v>
      </c>
      <c r="AA28" s="459" t="s">
        <v>27</v>
      </c>
      <c r="AB28" s="459" t="s">
        <v>27</v>
      </c>
      <c r="AC28" s="459" t="s">
        <v>27</v>
      </c>
      <c r="AD28" s="459" t="s">
        <v>27</v>
      </c>
      <c r="AE28" s="459" t="s">
        <v>27</v>
      </c>
      <c r="AF28" s="459" t="s">
        <v>27</v>
      </c>
      <c r="AG28" s="459" t="s">
        <v>27</v>
      </c>
      <c r="AH28" s="459" t="s">
        <v>27</v>
      </c>
      <c r="AI28" s="459" t="s">
        <v>27</v>
      </c>
      <c r="AJ28" s="459" t="s">
        <v>27</v>
      </c>
      <c r="AK28" s="459" t="s">
        <v>27</v>
      </c>
      <c r="AL28" s="459" t="s">
        <v>27</v>
      </c>
      <c r="AM28" s="459" t="s">
        <v>27</v>
      </c>
      <c r="AN28" s="459" t="s">
        <v>27</v>
      </c>
      <c r="AO28" s="461" t="s">
        <v>28</v>
      </c>
      <c r="AP28" s="461" t="s">
        <v>28</v>
      </c>
      <c r="AQ28" s="461" t="s">
        <v>28</v>
      </c>
      <c r="AR28" s="459" t="s">
        <v>29</v>
      </c>
      <c r="AS28" s="459" t="s">
        <v>29</v>
      </c>
      <c r="AT28" s="459" t="s">
        <v>29</v>
      </c>
      <c r="AU28" s="459" t="s">
        <v>29</v>
      </c>
      <c r="AV28" s="459" t="s">
        <v>29</v>
      </c>
      <c r="AW28" s="459" t="s">
        <v>29</v>
      </c>
      <c r="AX28" s="459" t="s">
        <v>29</v>
      </c>
      <c r="AY28" s="459" t="s">
        <v>29</v>
      </c>
      <c r="AZ28" s="459" t="s">
        <v>29</v>
      </c>
      <c r="BA28" s="464" t="s">
        <v>29</v>
      </c>
      <c r="BB28" s="452" t="s">
        <v>31</v>
      </c>
      <c r="BC28" s="99">
        <v>30</v>
      </c>
      <c r="BD28" s="156">
        <v>5</v>
      </c>
      <c r="BE28" s="156">
        <v>4</v>
      </c>
      <c r="BF28" s="99"/>
      <c r="BG28" s="99"/>
      <c r="BH28" s="99">
        <v>13</v>
      </c>
      <c r="BI28" s="47">
        <f t="shared" ref="BI28:BI30" si="0">SUM(BC28:BH28)</f>
        <v>52</v>
      </c>
    </row>
    <row r="29" spans="1:88" ht="19.5" customHeight="1" thickBot="1" x14ac:dyDescent="0.25">
      <c r="A29" s="451" t="s">
        <v>32</v>
      </c>
      <c r="B29" s="151" t="s">
        <v>27</v>
      </c>
      <c r="C29" s="152" t="s">
        <v>27</v>
      </c>
      <c r="D29" s="152" t="s">
        <v>27</v>
      </c>
      <c r="E29" s="152" t="s">
        <v>27</v>
      </c>
      <c r="F29" s="152" t="s">
        <v>27</v>
      </c>
      <c r="G29" s="152" t="s">
        <v>27</v>
      </c>
      <c r="H29" s="152" t="s">
        <v>27</v>
      </c>
      <c r="I29" s="152" t="s">
        <v>27</v>
      </c>
      <c r="J29" s="152" t="s">
        <v>27</v>
      </c>
      <c r="K29" s="152" t="s">
        <v>27</v>
      </c>
      <c r="L29" s="152" t="s">
        <v>27</v>
      </c>
      <c r="M29" s="152" t="s">
        <v>27</v>
      </c>
      <c r="N29" s="152" t="s">
        <v>27</v>
      </c>
      <c r="O29" s="152" t="s">
        <v>27</v>
      </c>
      <c r="P29" s="152" t="s">
        <v>27</v>
      </c>
      <c r="Q29" s="154" t="s">
        <v>28</v>
      </c>
      <c r="R29" s="154" t="s">
        <v>28</v>
      </c>
      <c r="S29" s="152" t="s">
        <v>29</v>
      </c>
      <c r="T29" s="152" t="s">
        <v>29</v>
      </c>
      <c r="U29" s="152" t="s">
        <v>29</v>
      </c>
      <c r="V29" s="155" t="s">
        <v>30</v>
      </c>
      <c r="W29" s="155" t="s">
        <v>30</v>
      </c>
      <c r="X29" s="155" t="s">
        <v>30</v>
      </c>
      <c r="Y29" s="155" t="s">
        <v>30</v>
      </c>
      <c r="Z29" s="152" t="s">
        <v>27</v>
      </c>
      <c r="AA29" s="152" t="s">
        <v>27</v>
      </c>
      <c r="AB29" s="152" t="s">
        <v>27</v>
      </c>
      <c r="AC29" s="152" t="s">
        <v>27</v>
      </c>
      <c r="AD29" s="152" t="s">
        <v>27</v>
      </c>
      <c r="AE29" s="152" t="s">
        <v>27</v>
      </c>
      <c r="AF29" s="152" t="s">
        <v>27</v>
      </c>
      <c r="AG29" s="152" t="s">
        <v>27</v>
      </c>
      <c r="AH29" s="152" t="s">
        <v>27</v>
      </c>
      <c r="AI29" s="152" t="s">
        <v>27</v>
      </c>
      <c r="AJ29" s="152" t="s">
        <v>27</v>
      </c>
      <c r="AK29" s="152" t="s">
        <v>27</v>
      </c>
      <c r="AL29" s="152" t="s">
        <v>27</v>
      </c>
      <c r="AM29" s="152" t="s">
        <v>27</v>
      </c>
      <c r="AN29" s="154" t="s">
        <v>28</v>
      </c>
      <c r="AO29" s="154" t="s">
        <v>28</v>
      </c>
      <c r="AP29" s="154" t="s">
        <v>28</v>
      </c>
      <c r="AQ29" s="465" t="s">
        <v>33</v>
      </c>
      <c r="AR29" s="152"/>
      <c r="AS29" s="152"/>
      <c r="AT29" s="152"/>
      <c r="AU29" s="152"/>
      <c r="AV29" s="152"/>
      <c r="AW29" s="152"/>
      <c r="AX29" s="152"/>
      <c r="AY29" s="152"/>
      <c r="AZ29" s="152"/>
      <c r="BA29" s="153"/>
      <c r="BB29" s="452" t="s">
        <v>32</v>
      </c>
      <c r="BC29" s="99">
        <v>29</v>
      </c>
      <c r="BD29" s="156">
        <v>5</v>
      </c>
      <c r="BE29" s="156">
        <v>4</v>
      </c>
      <c r="BF29" s="99"/>
      <c r="BG29" s="156">
        <v>1</v>
      </c>
      <c r="BH29" s="99">
        <v>3</v>
      </c>
      <c r="BI29" s="47">
        <f t="shared" si="0"/>
        <v>42</v>
      </c>
    </row>
    <row r="30" spans="1:88" ht="24" customHeight="1" thickBot="1" x14ac:dyDescent="0.25">
      <c r="A30" s="584" t="s">
        <v>64</v>
      </c>
      <c r="B30" s="584"/>
      <c r="C30" s="584"/>
      <c r="D30" s="584"/>
      <c r="E30" s="584"/>
      <c r="F30" s="584"/>
      <c r="G30" s="584"/>
      <c r="H30" s="584"/>
      <c r="I30" s="584"/>
      <c r="J30" s="584"/>
      <c r="K30" s="584"/>
      <c r="L30" s="584"/>
      <c r="M30" s="584"/>
      <c r="N30" s="584"/>
      <c r="O30" s="584"/>
      <c r="P30" s="584"/>
      <c r="Q30" s="584"/>
      <c r="R30" s="584"/>
      <c r="S30" s="584"/>
      <c r="T30" s="584"/>
      <c r="U30" s="584"/>
      <c r="V30" s="584"/>
      <c r="W30" s="584"/>
      <c r="X30" s="584"/>
      <c r="Y30" s="584"/>
      <c r="Z30" s="584"/>
      <c r="AA30" s="584"/>
      <c r="AB30" s="584"/>
      <c r="AC30" s="584"/>
      <c r="AD30" s="584"/>
      <c r="AE30" s="584"/>
      <c r="AF30" s="584"/>
      <c r="AG30" s="584"/>
      <c r="AH30" s="584"/>
      <c r="AI30" s="584"/>
      <c r="AJ30" s="584"/>
      <c r="AK30" s="584"/>
      <c r="AL30" s="584"/>
      <c r="AM30" s="584"/>
      <c r="AN30" s="584"/>
      <c r="AO30" s="584"/>
      <c r="AP30" s="584"/>
      <c r="AQ30" s="584"/>
      <c r="AR30" s="584"/>
      <c r="AS30" s="584"/>
      <c r="AT30" s="584"/>
      <c r="AU30" s="584"/>
      <c r="AV30" s="584"/>
      <c r="AW30" s="584"/>
      <c r="AX30" s="584"/>
      <c r="AY30" s="584"/>
      <c r="AZ30" s="584"/>
      <c r="BA30" s="552" t="s">
        <v>54</v>
      </c>
      <c r="BB30" s="553"/>
      <c r="BC30" s="48">
        <f t="shared" ref="BC30:BH30" si="1">SUM(BC27:BC29)</f>
        <v>98</v>
      </c>
      <c r="BD30" s="48">
        <f t="shared" si="1"/>
        <v>11</v>
      </c>
      <c r="BE30" s="48">
        <f t="shared" si="1"/>
        <v>8</v>
      </c>
      <c r="BF30" s="48">
        <f t="shared" si="1"/>
        <v>0</v>
      </c>
      <c r="BG30" s="48">
        <f t="shared" si="1"/>
        <v>1</v>
      </c>
      <c r="BH30" s="48">
        <f t="shared" si="1"/>
        <v>28</v>
      </c>
      <c r="BI30" s="49">
        <f t="shared" si="0"/>
        <v>146</v>
      </c>
    </row>
    <row r="31" spans="1:88" ht="18" customHeight="1" thickBot="1" x14ac:dyDescent="0.25">
      <c r="A31" s="31"/>
    </row>
    <row r="32" spans="1:88" s="33" customFormat="1" ht="21" customHeight="1" thickBot="1" x14ac:dyDescent="0.25">
      <c r="A32" s="481" t="s">
        <v>145</v>
      </c>
      <c r="B32" s="482"/>
      <c r="C32" s="482"/>
      <c r="D32" s="482"/>
      <c r="E32" s="482"/>
      <c r="F32" s="482"/>
      <c r="G32" s="482"/>
      <c r="H32" s="482"/>
      <c r="I32" s="482"/>
      <c r="J32" s="482"/>
      <c r="K32" s="482"/>
      <c r="L32" s="483"/>
      <c r="M32" s="32"/>
      <c r="N32" s="32"/>
      <c r="O32" s="32"/>
      <c r="P32" s="502" t="s">
        <v>146</v>
      </c>
      <c r="Q32" s="503"/>
      <c r="R32" s="503"/>
      <c r="S32" s="503"/>
      <c r="T32" s="503"/>
      <c r="U32" s="503"/>
      <c r="V32" s="503"/>
      <c r="W32" s="503"/>
      <c r="X32" s="503"/>
      <c r="Y32" s="503"/>
      <c r="Z32" s="503"/>
      <c r="AA32" s="504"/>
      <c r="AB32" s="45"/>
      <c r="AC32" s="45"/>
      <c r="AD32" s="548" t="s">
        <v>147</v>
      </c>
      <c r="AE32" s="549"/>
      <c r="AF32" s="549"/>
      <c r="AG32" s="549"/>
      <c r="AH32" s="549"/>
      <c r="AI32" s="549"/>
      <c r="AJ32" s="549"/>
      <c r="AK32" s="549"/>
      <c r="AL32" s="549"/>
      <c r="AM32" s="549"/>
      <c r="AN32" s="549"/>
      <c r="AO32" s="549"/>
      <c r="AP32" s="549"/>
      <c r="AQ32" s="549"/>
      <c r="AR32" s="549"/>
      <c r="AS32" s="549"/>
      <c r="AT32" s="549"/>
      <c r="AU32" s="549"/>
      <c r="AV32" s="549"/>
      <c r="AW32" s="549"/>
      <c r="AX32" s="550"/>
    </row>
    <row r="33" spans="1:61" s="31" customFormat="1" ht="43.5" customHeight="1" x14ac:dyDescent="0.2">
      <c r="A33" s="501" t="s">
        <v>55</v>
      </c>
      <c r="B33" s="491"/>
      <c r="C33" s="491"/>
      <c r="D33" s="491"/>
      <c r="E33" s="491"/>
      <c r="F33" s="491"/>
      <c r="G33" s="475" t="s">
        <v>37</v>
      </c>
      <c r="H33" s="475"/>
      <c r="I33" s="491" t="s">
        <v>38</v>
      </c>
      <c r="J33" s="491"/>
      <c r="K33" s="475" t="s">
        <v>56</v>
      </c>
      <c r="L33" s="476"/>
      <c r="M33" s="34"/>
      <c r="N33" s="34"/>
      <c r="O33" s="34"/>
      <c r="P33" s="505" t="s">
        <v>57</v>
      </c>
      <c r="Q33" s="506"/>
      <c r="R33" s="506"/>
      <c r="S33" s="507"/>
      <c r="T33" s="581" t="s">
        <v>62</v>
      </c>
      <c r="U33" s="506"/>
      <c r="V33" s="506"/>
      <c r="W33" s="506"/>
      <c r="X33" s="506"/>
      <c r="Y33" s="507"/>
      <c r="Z33" s="475" t="s">
        <v>37</v>
      </c>
      <c r="AA33" s="476"/>
      <c r="AD33" s="554" t="s">
        <v>60</v>
      </c>
      <c r="AE33" s="555"/>
      <c r="AF33" s="555"/>
      <c r="AG33" s="555"/>
      <c r="AH33" s="555"/>
      <c r="AI33" s="555"/>
      <c r="AJ33" s="555"/>
      <c r="AK33" s="555"/>
      <c r="AL33" s="555"/>
      <c r="AM33" s="555"/>
      <c r="AN33" s="556"/>
      <c r="AO33" s="557" t="s">
        <v>39</v>
      </c>
      <c r="AP33" s="555"/>
      <c r="AQ33" s="555"/>
      <c r="AR33" s="555"/>
      <c r="AS33" s="555"/>
      <c r="AT33" s="555"/>
      <c r="AU33" s="556"/>
      <c r="AV33" s="46" t="s">
        <v>37</v>
      </c>
      <c r="AW33" s="558" t="s">
        <v>56</v>
      </c>
      <c r="AX33" s="559"/>
      <c r="AY33" s="34"/>
      <c r="AZ33" s="34"/>
    </row>
    <row r="34" spans="1:61" s="31" customFormat="1" ht="20.25" customHeight="1" x14ac:dyDescent="0.2">
      <c r="A34" s="487" t="s">
        <v>40</v>
      </c>
      <c r="B34" s="488"/>
      <c r="C34" s="488"/>
      <c r="D34" s="488"/>
      <c r="E34" s="488"/>
      <c r="F34" s="488"/>
      <c r="G34" s="477">
        <v>4</v>
      </c>
      <c r="H34" s="477"/>
      <c r="I34" s="477">
        <v>4</v>
      </c>
      <c r="J34" s="477"/>
      <c r="K34" s="477">
        <v>6</v>
      </c>
      <c r="L34" s="478"/>
      <c r="M34" s="10"/>
      <c r="N34" s="10"/>
      <c r="O34" s="10"/>
      <c r="P34" s="508" t="s">
        <v>58</v>
      </c>
      <c r="Q34" s="509"/>
      <c r="R34" s="509"/>
      <c r="S34" s="510"/>
      <c r="T34" s="582"/>
      <c r="U34" s="509"/>
      <c r="V34" s="509"/>
      <c r="W34" s="509"/>
      <c r="X34" s="509"/>
      <c r="Y34" s="510"/>
      <c r="Z34" s="477">
        <v>4</v>
      </c>
      <c r="AA34" s="478"/>
      <c r="AB34" s="43"/>
      <c r="AC34" s="10"/>
      <c r="AD34" s="566"/>
      <c r="AE34" s="567"/>
      <c r="AF34" s="567"/>
      <c r="AG34" s="567"/>
      <c r="AH34" s="567"/>
      <c r="AI34" s="567"/>
      <c r="AJ34" s="567"/>
      <c r="AK34" s="567"/>
      <c r="AL34" s="567"/>
      <c r="AM34" s="567"/>
      <c r="AN34" s="568"/>
      <c r="AO34" s="560"/>
      <c r="AP34" s="561"/>
      <c r="AQ34" s="561"/>
      <c r="AR34" s="561"/>
      <c r="AS34" s="561"/>
      <c r="AT34" s="561"/>
      <c r="AU34" s="562"/>
      <c r="AV34" s="498"/>
      <c r="AW34" s="492"/>
      <c r="AX34" s="493"/>
    </row>
    <row r="35" spans="1:61" s="31" customFormat="1" ht="20.25" customHeight="1" x14ac:dyDescent="0.2">
      <c r="A35" s="487" t="s">
        <v>41</v>
      </c>
      <c r="B35" s="488"/>
      <c r="C35" s="488"/>
      <c r="D35" s="488"/>
      <c r="E35" s="488"/>
      <c r="F35" s="488"/>
      <c r="G35" s="477">
        <v>6</v>
      </c>
      <c r="H35" s="477"/>
      <c r="I35" s="477">
        <v>4</v>
      </c>
      <c r="J35" s="477"/>
      <c r="K35" s="477">
        <v>6</v>
      </c>
      <c r="L35" s="478"/>
      <c r="M35" s="11"/>
      <c r="N35" s="11"/>
      <c r="O35" s="35"/>
      <c r="P35" s="508" t="s">
        <v>59</v>
      </c>
      <c r="Q35" s="509"/>
      <c r="R35" s="509"/>
      <c r="S35" s="510"/>
      <c r="T35" s="582"/>
      <c r="U35" s="509"/>
      <c r="V35" s="509"/>
      <c r="W35" s="509"/>
      <c r="X35" s="509"/>
      <c r="Y35" s="510"/>
      <c r="Z35" s="477">
        <v>4</v>
      </c>
      <c r="AA35" s="478"/>
      <c r="AB35" s="44"/>
      <c r="AC35" s="11"/>
      <c r="AD35" s="569"/>
      <c r="AE35" s="570"/>
      <c r="AF35" s="570"/>
      <c r="AG35" s="570"/>
      <c r="AH35" s="570"/>
      <c r="AI35" s="570"/>
      <c r="AJ35" s="570"/>
      <c r="AK35" s="570"/>
      <c r="AL35" s="570"/>
      <c r="AM35" s="570"/>
      <c r="AN35" s="571"/>
      <c r="AO35" s="563"/>
      <c r="AP35" s="564"/>
      <c r="AQ35" s="564"/>
      <c r="AR35" s="564"/>
      <c r="AS35" s="564"/>
      <c r="AT35" s="564"/>
      <c r="AU35" s="565"/>
      <c r="AV35" s="572"/>
      <c r="AW35" s="573"/>
      <c r="AX35" s="574"/>
      <c r="BF35" s="37"/>
    </row>
    <row r="36" spans="1:61" s="31" customFormat="1" ht="20.25" customHeight="1" thickBot="1" x14ac:dyDescent="0.25">
      <c r="A36" s="489"/>
      <c r="B36" s="490"/>
      <c r="C36" s="490"/>
      <c r="D36" s="490"/>
      <c r="E36" s="490"/>
      <c r="F36" s="490"/>
      <c r="G36" s="479"/>
      <c r="H36" s="479"/>
      <c r="I36" s="479"/>
      <c r="J36" s="479"/>
      <c r="K36" s="479"/>
      <c r="L36" s="480"/>
      <c r="M36" s="11"/>
      <c r="N36" s="11"/>
      <c r="O36" s="35"/>
      <c r="P36" s="578"/>
      <c r="Q36" s="579"/>
      <c r="R36" s="579"/>
      <c r="S36" s="580"/>
      <c r="T36" s="583"/>
      <c r="U36" s="579"/>
      <c r="V36" s="579"/>
      <c r="W36" s="579"/>
      <c r="X36" s="579"/>
      <c r="Y36" s="580"/>
      <c r="Z36" s="479"/>
      <c r="AA36" s="480"/>
      <c r="AB36" s="44"/>
      <c r="AC36" s="11"/>
      <c r="AD36" s="566" t="s">
        <v>61</v>
      </c>
      <c r="AE36" s="567"/>
      <c r="AF36" s="567"/>
      <c r="AG36" s="567"/>
      <c r="AH36" s="567"/>
      <c r="AI36" s="567"/>
      <c r="AJ36" s="567"/>
      <c r="AK36" s="567"/>
      <c r="AL36" s="567"/>
      <c r="AM36" s="567"/>
      <c r="AN36" s="568"/>
      <c r="AO36" s="511" t="s">
        <v>166</v>
      </c>
      <c r="AP36" s="512"/>
      <c r="AQ36" s="512"/>
      <c r="AR36" s="512"/>
      <c r="AS36" s="512"/>
      <c r="AT36" s="512"/>
      <c r="AU36" s="513"/>
      <c r="AV36" s="498">
        <v>6</v>
      </c>
      <c r="AW36" s="492">
        <v>2</v>
      </c>
      <c r="AX36" s="493"/>
    </row>
    <row r="37" spans="1:61" s="31" customFormat="1" ht="20.25" customHeight="1" x14ac:dyDescent="0.2">
      <c r="A37" s="8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35"/>
      <c r="P37" s="551" t="s">
        <v>63</v>
      </c>
      <c r="Q37" s="551"/>
      <c r="R37" s="551"/>
      <c r="S37" s="551"/>
      <c r="T37" s="551"/>
      <c r="U37" s="551"/>
      <c r="V37" s="551"/>
      <c r="W37" s="551"/>
      <c r="X37" s="551"/>
      <c r="Y37" s="551"/>
      <c r="Z37" s="551"/>
      <c r="AA37" s="551"/>
      <c r="AB37" s="44"/>
      <c r="AC37" s="11"/>
      <c r="AD37" s="569"/>
      <c r="AE37" s="570"/>
      <c r="AF37" s="570"/>
      <c r="AG37" s="570"/>
      <c r="AH37" s="570"/>
      <c r="AI37" s="570"/>
      <c r="AJ37" s="570"/>
      <c r="AK37" s="570"/>
      <c r="AL37" s="570"/>
      <c r="AM37" s="570"/>
      <c r="AN37" s="571"/>
      <c r="AO37" s="511" t="s">
        <v>167</v>
      </c>
      <c r="AP37" s="512"/>
      <c r="AQ37" s="512"/>
      <c r="AR37" s="512"/>
      <c r="AS37" s="512"/>
      <c r="AT37" s="512"/>
      <c r="AU37" s="513"/>
      <c r="AV37" s="499"/>
      <c r="AW37" s="494"/>
      <c r="AX37" s="495"/>
    </row>
    <row r="38" spans="1:61" s="31" customFormat="1" ht="20.25" customHeight="1" x14ac:dyDescent="0.2">
      <c r="A38" s="8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35"/>
      <c r="P38" s="35"/>
      <c r="Q38" s="36"/>
      <c r="R38" s="36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11"/>
      <c r="AD38" s="569"/>
      <c r="AE38" s="570"/>
      <c r="AF38" s="570"/>
      <c r="AG38" s="570"/>
      <c r="AH38" s="570"/>
      <c r="AI38" s="570"/>
      <c r="AJ38" s="570"/>
      <c r="AK38" s="570"/>
      <c r="AL38" s="570"/>
      <c r="AM38" s="570"/>
      <c r="AN38" s="571"/>
      <c r="AO38" s="511" t="s">
        <v>168</v>
      </c>
      <c r="AP38" s="512"/>
      <c r="AQ38" s="512"/>
      <c r="AR38" s="512"/>
      <c r="AS38" s="512"/>
      <c r="AT38" s="512"/>
      <c r="AU38" s="513"/>
      <c r="AV38" s="499"/>
      <c r="AW38" s="494"/>
      <c r="AX38" s="495"/>
    </row>
    <row r="39" spans="1:61" s="31" customFormat="1" ht="20.25" customHeight="1" thickBot="1" x14ac:dyDescent="0.25">
      <c r="A39" s="9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36"/>
      <c r="R39" s="36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13"/>
      <c r="AD39" s="575"/>
      <c r="AE39" s="576"/>
      <c r="AF39" s="576"/>
      <c r="AG39" s="576"/>
      <c r="AH39" s="576"/>
      <c r="AI39" s="576"/>
      <c r="AJ39" s="576"/>
      <c r="AK39" s="576"/>
      <c r="AL39" s="576"/>
      <c r="AM39" s="576"/>
      <c r="AN39" s="577"/>
      <c r="AO39" s="514"/>
      <c r="AP39" s="515"/>
      <c r="AQ39" s="515"/>
      <c r="AR39" s="515"/>
      <c r="AS39" s="515"/>
      <c r="AT39" s="515"/>
      <c r="AU39" s="516"/>
      <c r="AV39" s="500"/>
      <c r="AW39" s="496"/>
      <c r="AX39" s="497"/>
    </row>
    <row r="40" spans="1:61" s="31" customFormat="1" ht="27.75" customHeight="1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6"/>
      <c r="R40" s="36"/>
      <c r="AG40" s="34"/>
    </row>
    <row r="41" spans="1:61" x14ac:dyDescent="0.2">
      <c r="A41" s="547"/>
      <c r="B41" s="547"/>
      <c r="C41" s="547"/>
      <c r="D41" s="547"/>
      <c r="E41" s="547"/>
      <c r="F41" s="547"/>
      <c r="G41" s="547"/>
      <c r="H41" s="547"/>
      <c r="I41" s="547"/>
      <c r="J41" s="547"/>
      <c r="K41" s="547"/>
      <c r="L41" s="547"/>
      <c r="M41" s="547"/>
      <c r="N41" s="547"/>
      <c r="O41" s="547"/>
      <c r="P41" s="547"/>
      <c r="Q41" s="547"/>
      <c r="R41" s="547"/>
      <c r="S41" s="547"/>
      <c r="T41" s="547"/>
      <c r="U41" s="547"/>
      <c r="V41" s="547"/>
      <c r="W41" s="547"/>
      <c r="X41" s="547"/>
      <c r="Y41" s="547"/>
      <c r="Z41" s="547"/>
      <c r="AA41" s="547"/>
      <c r="AB41" s="547"/>
      <c r="AC41" s="547"/>
      <c r="AD41" s="547"/>
      <c r="AE41" s="547"/>
      <c r="AF41" s="547"/>
      <c r="AG41" s="547"/>
      <c r="AH41" s="547"/>
      <c r="AI41" s="547"/>
      <c r="AJ41" s="547"/>
      <c r="AK41" s="547"/>
      <c r="AL41" s="547"/>
      <c r="AM41" s="547"/>
      <c r="AN41" s="547"/>
      <c r="AO41" s="547"/>
      <c r="AP41" s="547"/>
      <c r="AQ41" s="547"/>
      <c r="AR41" s="547"/>
      <c r="AS41" s="547"/>
      <c r="AT41" s="547"/>
      <c r="AU41" s="547"/>
      <c r="AV41" s="547"/>
      <c r="AW41" s="547"/>
      <c r="AX41" s="547"/>
      <c r="AY41" s="547"/>
      <c r="AZ41" s="547"/>
      <c r="BA41" s="547"/>
      <c r="BB41" s="547"/>
      <c r="BC41" s="547"/>
      <c r="BD41" s="547"/>
      <c r="BE41" s="547"/>
      <c r="BF41" s="547"/>
      <c r="BG41" s="547"/>
      <c r="BH41" s="547"/>
      <c r="BI41" s="547"/>
    </row>
  </sheetData>
  <mergeCells count="104">
    <mergeCell ref="AQ9:AZ9"/>
    <mergeCell ref="AQ10:AZ10"/>
    <mergeCell ref="A41:BI41"/>
    <mergeCell ref="AD32:AX32"/>
    <mergeCell ref="P37:AA37"/>
    <mergeCell ref="BA30:BB30"/>
    <mergeCell ref="AD33:AN33"/>
    <mergeCell ref="AO33:AU33"/>
    <mergeCell ref="AW33:AX33"/>
    <mergeCell ref="AO34:AU35"/>
    <mergeCell ref="AD34:AN35"/>
    <mergeCell ref="AV34:AV35"/>
    <mergeCell ref="AW34:AX35"/>
    <mergeCell ref="Z35:AA35"/>
    <mergeCell ref="Z36:AA36"/>
    <mergeCell ref="AD36:AN39"/>
    <mergeCell ref="P36:S36"/>
    <mergeCell ref="T33:Y33"/>
    <mergeCell ref="T34:Y34"/>
    <mergeCell ref="T35:Y35"/>
    <mergeCell ref="T36:Y36"/>
    <mergeCell ref="A30:AZ30"/>
    <mergeCell ref="AO36:AU36"/>
    <mergeCell ref="AO37:AU37"/>
    <mergeCell ref="I3:AQ3"/>
    <mergeCell ref="I4:AR4"/>
    <mergeCell ref="L6:AM6"/>
    <mergeCell ref="G12:X12"/>
    <mergeCell ref="BH23:BH26"/>
    <mergeCell ref="BI23:BI26"/>
    <mergeCell ref="BC23:BC26"/>
    <mergeCell ref="BD23:BD26"/>
    <mergeCell ref="BE23:BE26"/>
    <mergeCell ref="BF23:BF26"/>
    <mergeCell ref="G14:AC14"/>
    <mergeCell ref="AI14:BA15"/>
    <mergeCell ref="AI16:AZ16"/>
    <mergeCell ref="AI18:AZ18"/>
    <mergeCell ref="AI12:AZ12"/>
    <mergeCell ref="A5:H5"/>
    <mergeCell ref="A6:H6"/>
    <mergeCell ref="A7:H7"/>
    <mergeCell ref="A8:H8"/>
    <mergeCell ref="G16:X16"/>
    <mergeCell ref="G18:X18"/>
    <mergeCell ref="L10:AM10"/>
    <mergeCell ref="L8:AM8"/>
    <mergeCell ref="L9:AM9"/>
    <mergeCell ref="B23:E23"/>
    <mergeCell ref="F23:J23"/>
    <mergeCell ref="K23:N23"/>
    <mergeCell ref="O23:R23"/>
    <mergeCell ref="S23:W23"/>
    <mergeCell ref="BW20:CJ20"/>
    <mergeCell ref="AI20:AZ20"/>
    <mergeCell ref="BB22:BI22"/>
    <mergeCell ref="A22:BA22"/>
    <mergeCell ref="BG23:BG26"/>
    <mergeCell ref="BB23:BB26"/>
    <mergeCell ref="G20:X20"/>
    <mergeCell ref="A23:A26"/>
    <mergeCell ref="X23:AA23"/>
    <mergeCell ref="AB23:AE23"/>
    <mergeCell ref="AF23:AJ23"/>
    <mergeCell ref="AK23:AN23"/>
    <mergeCell ref="AO23:AR23"/>
    <mergeCell ref="AS23:AW23"/>
    <mergeCell ref="AX23:BA23"/>
    <mergeCell ref="AV36:AV39"/>
    <mergeCell ref="A33:F33"/>
    <mergeCell ref="A34:F34"/>
    <mergeCell ref="K34:L34"/>
    <mergeCell ref="P32:AA32"/>
    <mergeCell ref="Z33:AA33"/>
    <mergeCell ref="Z34:AA34"/>
    <mergeCell ref="P33:S33"/>
    <mergeCell ref="P34:S34"/>
    <mergeCell ref="P35:S35"/>
    <mergeCell ref="AO38:AU38"/>
    <mergeCell ref="AO39:AU39"/>
    <mergeCell ref="I2:AQ2"/>
    <mergeCell ref="I1:AQ1"/>
    <mergeCell ref="L7:AM7"/>
    <mergeCell ref="K33:L33"/>
    <mergeCell ref="K35:L35"/>
    <mergeCell ref="K36:L36"/>
    <mergeCell ref="A32:L32"/>
    <mergeCell ref="AQ5:AY5"/>
    <mergeCell ref="AQ6:AY6"/>
    <mergeCell ref="AQ7:AY7"/>
    <mergeCell ref="AQ8:AZ8"/>
    <mergeCell ref="A10:K10"/>
    <mergeCell ref="A9:K9"/>
    <mergeCell ref="A35:F35"/>
    <mergeCell ref="A36:F36"/>
    <mergeCell ref="G33:H33"/>
    <mergeCell ref="G34:H34"/>
    <mergeCell ref="G35:H35"/>
    <mergeCell ref="G36:H36"/>
    <mergeCell ref="I33:J33"/>
    <mergeCell ref="I34:J34"/>
    <mergeCell ref="I35:J35"/>
    <mergeCell ref="I36:J36"/>
    <mergeCell ref="AW36:AX39"/>
  </mergeCells>
  <printOptions horizontalCentered="1" verticalCentered="1"/>
  <pageMargins left="0.25" right="0.25" top="0.75" bottom="0.75" header="0.3" footer="0.3"/>
  <pageSetup paperSize="9" scale="49" orientation="landscape" r:id="rId1"/>
  <rowBreaks count="1" manualBreakCount="1">
    <brk id="40" max="16383" man="1"/>
  </rowBreaks>
  <colBreaks count="1" manualBreakCount="1">
    <brk id="6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82"/>
  <sheetViews>
    <sheetView zoomScale="70" zoomScaleNormal="70" workbookViewId="0">
      <selection activeCell="L48" sqref="L48"/>
    </sheetView>
  </sheetViews>
  <sheetFormatPr defaultColWidth="9.140625" defaultRowHeight="15.75" x14ac:dyDescent="0.25"/>
  <cols>
    <col min="1" max="1" width="10.42578125" style="818" customWidth="1"/>
    <col min="2" max="2" width="61.140625" style="54" customWidth="1"/>
    <col min="3" max="6" width="6.140625" style="54" customWidth="1"/>
    <col min="7" max="7" width="6.28515625" style="54" customWidth="1"/>
    <col min="8" max="8" width="8.7109375" style="54" customWidth="1"/>
    <col min="9" max="12" width="6" style="54" customWidth="1"/>
    <col min="13" max="13" width="6.42578125" style="54" customWidth="1"/>
    <col min="14" max="19" width="6.85546875" style="54" customWidth="1"/>
    <col min="20" max="20" width="8.28515625" style="468" customWidth="1"/>
    <col min="21" max="21" width="6.85546875" style="54" customWidth="1"/>
    <col min="22" max="24" width="6" style="54" customWidth="1"/>
    <col min="25" max="25" width="6" style="89" customWidth="1"/>
    <col min="26" max="26" width="6" style="821" customWidth="1"/>
    <col min="27" max="32" width="6" style="54" customWidth="1"/>
    <col min="33" max="16384" width="9.140625" style="54"/>
  </cols>
  <sheetData>
    <row r="1" spans="1:28" s="51" customFormat="1" ht="22.5" customHeight="1" thickBot="1" x14ac:dyDescent="0.3">
      <c r="A1" s="668" t="s">
        <v>148</v>
      </c>
      <c r="B1" s="669"/>
      <c r="C1" s="669"/>
      <c r="D1" s="669"/>
      <c r="E1" s="669"/>
      <c r="F1" s="669"/>
      <c r="G1" s="669"/>
      <c r="H1" s="669"/>
      <c r="I1" s="669"/>
      <c r="J1" s="669"/>
      <c r="K1" s="669"/>
      <c r="L1" s="669"/>
      <c r="M1" s="669"/>
      <c r="N1" s="669"/>
      <c r="O1" s="669"/>
      <c r="P1" s="669"/>
      <c r="Q1" s="669"/>
      <c r="R1" s="669"/>
      <c r="S1" s="670"/>
      <c r="T1" s="50"/>
      <c r="Z1" s="819"/>
    </row>
    <row r="2" spans="1:28" s="51" customFormat="1" ht="22.5" customHeight="1" thickBot="1" x14ac:dyDescent="0.3">
      <c r="A2" s="791" t="s">
        <v>87</v>
      </c>
      <c r="B2" s="615" t="s">
        <v>65</v>
      </c>
      <c r="C2" s="617" t="s">
        <v>66</v>
      </c>
      <c r="D2" s="617"/>
      <c r="E2" s="617"/>
      <c r="F2" s="618"/>
      <c r="G2" s="619" t="s">
        <v>67</v>
      </c>
      <c r="H2" s="622" t="s">
        <v>68</v>
      </c>
      <c r="I2" s="616"/>
      <c r="J2" s="616"/>
      <c r="K2" s="616"/>
      <c r="L2" s="616"/>
      <c r="M2" s="623"/>
      <c r="N2" s="661" t="s">
        <v>69</v>
      </c>
      <c r="O2" s="662"/>
      <c r="P2" s="662"/>
      <c r="Q2" s="662"/>
      <c r="R2" s="662"/>
      <c r="S2" s="663"/>
      <c r="T2" s="50"/>
      <c r="Z2" s="819"/>
    </row>
    <row r="3" spans="1:28" s="51" customFormat="1" ht="18.75" customHeight="1" thickBot="1" x14ac:dyDescent="0.3">
      <c r="A3" s="792"/>
      <c r="B3" s="615"/>
      <c r="C3" s="624" t="s">
        <v>70</v>
      </c>
      <c r="D3" s="624" t="s">
        <v>71</v>
      </c>
      <c r="E3" s="613" t="s">
        <v>72</v>
      </c>
      <c r="F3" s="626"/>
      <c r="G3" s="620"/>
      <c r="H3" s="664" t="s">
        <v>73</v>
      </c>
      <c r="I3" s="665" t="s">
        <v>74</v>
      </c>
      <c r="J3" s="617"/>
      <c r="K3" s="617"/>
      <c r="L3" s="618"/>
      <c r="M3" s="627" t="s">
        <v>75</v>
      </c>
      <c r="N3" s="666" t="s">
        <v>76</v>
      </c>
      <c r="O3" s="667"/>
      <c r="P3" s="666" t="s">
        <v>77</v>
      </c>
      <c r="Q3" s="667"/>
      <c r="R3" s="666" t="s">
        <v>88</v>
      </c>
      <c r="S3" s="667"/>
      <c r="T3" s="50"/>
      <c r="Z3" s="819"/>
    </row>
    <row r="4" spans="1:28" s="51" customFormat="1" ht="21.75" customHeight="1" thickBot="1" x14ac:dyDescent="0.3">
      <c r="A4" s="792"/>
      <c r="B4" s="615"/>
      <c r="C4" s="624"/>
      <c r="D4" s="624"/>
      <c r="E4" s="606" t="s">
        <v>78</v>
      </c>
      <c r="F4" s="608" t="s">
        <v>79</v>
      </c>
      <c r="G4" s="620"/>
      <c r="H4" s="620"/>
      <c r="I4" s="611" t="s">
        <v>80</v>
      </c>
      <c r="J4" s="613" t="s">
        <v>81</v>
      </c>
      <c r="K4" s="613"/>
      <c r="L4" s="614"/>
      <c r="M4" s="606"/>
      <c r="N4" s="661" t="s">
        <v>82</v>
      </c>
      <c r="O4" s="662"/>
      <c r="P4" s="662"/>
      <c r="Q4" s="662"/>
      <c r="R4" s="662"/>
      <c r="S4" s="663"/>
      <c r="T4" s="50"/>
      <c r="Z4" s="819"/>
    </row>
    <row r="5" spans="1:28" s="51" customFormat="1" ht="17.25" customHeight="1" thickBot="1" x14ac:dyDescent="0.3">
      <c r="A5" s="792"/>
      <c r="B5" s="615"/>
      <c r="C5" s="624"/>
      <c r="D5" s="624"/>
      <c r="E5" s="606"/>
      <c r="F5" s="609"/>
      <c r="G5" s="620"/>
      <c r="H5" s="620"/>
      <c r="I5" s="611"/>
      <c r="J5" s="681" t="s">
        <v>83</v>
      </c>
      <c r="K5" s="681" t="s">
        <v>84</v>
      </c>
      <c r="L5" s="628" t="s">
        <v>85</v>
      </c>
      <c r="M5" s="606"/>
      <c r="N5" s="131">
        <v>1</v>
      </c>
      <c r="O5" s="132">
        <f>N5+1</f>
        <v>2</v>
      </c>
      <c r="P5" s="131">
        <f>O5+1</f>
        <v>3</v>
      </c>
      <c r="Q5" s="132">
        <f>P5+1</f>
        <v>4</v>
      </c>
      <c r="R5" s="131">
        <v>5</v>
      </c>
      <c r="S5" s="132">
        <v>6</v>
      </c>
      <c r="T5" s="50"/>
      <c r="Z5" s="819"/>
    </row>
    <row r="6" spans="1:28" s="51" customFormat="1" ht="21.75" customHeight="1" thickBot="1" x14ac:dyDescent="0.3">
      <c r="A6" s="792"/>
      <c r="B6" s="615"/>
      <c r="C6" s="624"/>
      <c r="D6" s="624"/>
      <c r="E6" s="606"/>
      <c r="F6" s="609"/>
      <c r="G6" s="620"/>
      <c r="H6" s="620"/>
      <c r="I6" s="611"/>
      <c r="J6" s="681"/>
      <c r="K6" s="681"/>
      <c r="L6" s="628"/>
      <c r="M6" s="606"/>
      <c r="N6" s="661" t="s">
        <v>86</v>
      </c>
      <c r="O6" s="662"/>
      <c r="P6" s="662"/>
      <c r="Q6" s="662"/>
      <c r="R6" s="662"/>
      <c r="S6" s="663"/>
      <c r="T6" s="50"/>
      <c r="Z6" s="819"/>
    </row>
    <row r="7" spans="1:28" s="51" customFormat="1" ht="32.25" customHeight="1" thickBot="1" x14ac:dyDescent="0.3">
      <c r="A7" s="793"/>
      <c r="B7" s="616"/>
      <c r="C7" s="625"/>
      <c r="D7" s="625"/>
      <c r="E7" s="607"/>
      <c r="F7" s="610"/>
      <c r="G7" s="621"/>
      <c r="H7" s="621"/>
      <c r="I7" s="612"/>
      <c r="J7" s="682"/>
      <c r="K7" s="682"/>
      <c r="L7" s="629"/>
      <c r="M7" s="607"/>
      <c r="N7" s="472">
        <v>17</v>
      </c>
      <c r="O7" s="470">
        <v>22</v>
      </c>
      <c r="P7" s="157">
        <v>15</v>
      </c>
      <c r="Q7" s="158">
        <v>15</v>
      </c>
      <c r="R7" s="133">
        <v>15</v>
      </c>
      <c r="S7" s="277">
        <v>14</v>
      </c>
      <c r="T7" s="50"/>
      <c r="Z7" s="819"/>
    </row>
    <row r="8" spans="1:28" s="53" customFormat="1" ht="14.1" customHeight="1" thickBot="1" x14ac:dyDescent="0.3">
      <c r="A8" s="794">
        <v>1</v>
      </c>
      <c r="B8" s="58">
        <f>A8+1</f>
        <v>2</v>
      </c>
      <c r="C8" s="58">
        <f t="shared" ref="C8:S8" si="0">B8+1</f>
        <v>3</v>
      </c>
      <c r="D8" s="58">
        <f t="shared" si="0"/>
        <v>4</v>
      </c>
      <c r="E8" s="58">
        <f t="shared" si="0"/>
        <v>5</v>
      </c>
      <c r="F8" s="113">
        <f t="shared" si="0"/>
        <v>6</v>
      </c>
      <c r="G8" s="121">
        <f t="shared" si="0"/>
        <v>7</v>
      </c>
      <c r="H8" s="121">
        <f t="shared" si="0"/>
        <v>8</v>
      </c>
      <c r="I8" s="120">
        <f t="shared" si="0"/>
        <v>9</v>
      </c>
      <c r="J8" s="58">
        <f t="shared" si="0"/>
        <v>10</v>
      </c>
      <c r="K8" s="58">
        <f t="shared" si="0"/>
        <v>11</v>
      </c>
      <c r="L8" s="58">
        <f t="shared" si="0"/>
        <v>12</v>
      </c>
      <c r="M8" s="113">
        <f t="shared" si="0"/>
        <v>13</v>
      </c>
      <c r="N8" s="63">
        <f>M8+1</f>
        <v>14</v>
      </c>
      <c r="O8" s="59">
        <f t="shared" si="0"/>
        <v>15</v>
      </c>
      <c r="P8" s="114">
        <f t="shared" si="0"/>
        <v>16</v>
      </c>
      <c r="Q8" s="115">
        <f t="shared" si="0"/>
        <v>17</v>
      </c>
      <c r="R8" s="63">
        <f t="shared" si="0"/>
        <v>18</v>
      </c>
      <c r="S8" s="59">
        <f t="shared" si="0"/>
        <v>19</v>
      </c>
      <c r="T8" s="52"/>
      <c r="Z8" s="820"/>
    </row>
    <row r="9" spans="1:28" ht="32.25" customHeight="1" thickBot="1" x14ac:dyDescent="0.3">
      <c r="A9" s="671" t="s">
        <v>97</v>
      </c>
      <c r="B9" s="672"/>
      <c r="C9" s="672"/>
      <c r="D9" s="672"/>
      <c r="E9" s="672"/>
      <c r="F9" s="672"/>
      <c r="G9" s="672"/>
      <c r="H9" s="672"/>
      <c r="I9" s="672"/>
      <c r="J9" s="672"/>
      <c r="K9" s="672"/>
      <c r="L9" s="672"/>
      <c r="M9" s="672"/>
      <c r="N9" s="672"/>
      <c r="O9" s="672"/>
      <c r="P9" s="672"/>
      <c r="Q9" s="672"/>
      <c r="R9" s="672"/>
      <c r="S9" s="673"/>
      <c r="T9" s="677"/>
      <c r="U9" s="674" t="s">
        <v>115</v>
      </c>
      <c r="V9" s="675"/>
      <c r="W9" s="675"/>
      <c r="X9" s="676"/>
    </row>
    <row r="10" spans="1:28" ht="16.5" customHeight="1" thickBot="1" x14ac:dyDescent="0.3">
      <c r="A10" s="678" t="s">
        <v>133</v>
      </c>
      <c r="B10" s="679"/>
      <c r="C10" s="679"/>
      <c r="D10" s="679"/>
      <c r="E10" s="679"/>
      <c r="F10" s="679"/>
      <c r="G10" s="679"/>
      <c r="H10" s="679"/>
      <c r="I10" s="679"/>
      <c r="J10" s="679"/>
      <c r="K10" s="679"/>
      <c r="L10" s="679"/>
      <c r="M10" s="679"/>
      <c r="N10" s="679"/>
      <c r="O10" s="679"/>
      <c r="P10" s="679"/>
      <c r="Q10" s="679"/>
      <c r="R10" s="679"/>
      <c r="S10" s="680"/>
      <c r="T10" s="677"/>
      <c r="U10" s="65">
        <v>1</v>
      </c>
      <c r="V10" s="66">
        <v>2</v>
      </c>
      <c r="W10" s="66">
        <v>3</v>
      </c>
      <c r="X10" s="67">
        <v>4</v>
      </c>
    </row>
    <row r="11" spans="1:28" ht="16.5" thickBot="1" x14ac:dyDescent="0.3">
      <c r="A11" s="795">
        <v>1</v>
      </c>
      <c r="B11" s="91" t="s">
        <v>243</v>
      </c>
      <c r="C11" s="90" t="s">
        <v>169</v>
      </c>
      <c r="D11" s="90"/>
      <c r="E11" s="90"/>
      <c r="F11" s="94"/>
      <c r="G11" s="159"/>
      <c r="H11" s="160">
        <f>I11+M11</f>
        <v>140</v>
      </c>
      <c r="I11" s="79">
        <f>SUM(J11:L11)</f>
        <v>140</v>
      </c>
      <c r="J11" s="97"/>
      <c r="K11" s="97"/>
      <c r="L11" s="97">
        <v>140</v>
      </c>
      <c r="M11" s="78"/>
      <c r="N11" s="360">
        <v>2</v>
      </c>
      <c r="O11" s="361">
        <v>2</v>
      </c>
      <c r="P11" s="360">
        <v>2</v>
      </c>
      <c r="Q11" s="361">
        <v>2</v>
      </c>
      <c r="R11" s="161"/>
      <c r="S11" s="88"/>
      <c r="T11" s="355"/>
      <c r="U11" s="80">
        <f t="shared" ref="U11:U29" si="1">$N$7*N11</f>
        <v>34</v>
      </c>
      <c r="V11" s="81">
        <f t="shared" ref="V11:V29" si="2">$O$7*O11</f>
        <v>44</v>
      </c>
      <c r="W11" s="81">
        <f t="shared" ref="W11:W29" si="3">$P$7*P11</f>
        <v>30</v>
      </c>
      <c r="X11" s="82">
        <f t="shared" ref="X11:X29" si="4">$Q$7*Q11</f>
        <v>30</v>
      </c>
      <c r="Y11" s="89">
        <f>SUM(U11:X11)</f>
        <v>138</v>
      </c>
      <c r="Z11" s="822">
        <v>2</v>
      </c>
      <c r="AA11" s="162">
        <f t="shared" ref="AA11:AA49" si="5">SUM(Y11:Z11)</f>
        <v>140</v>
      </c>
    </row>
    <row r="12" spans="1:28" ht="16.5" thickBot="1" x14ac:dyDescent="0.3">
      <c r="A12" s="796">
        <v>2</v>
      </c>
      <c r="B12" s="92" t="s">
        <v>89</v>
      </c>
      <c r="C12" s="90" t="s">
        <v>169</v>
      </c>
      <c r="D12" s="64"/>
      <c r="E12" s="64"/>
      <c r="F12" s="95"/>
      <c r="G12" s="96"/>
      <c r="H12" s="163">
        <f t="shared" ref="H12:H29" si="6">I12+M12</f>
        <v>140</v>
      </c>
      <c r="I12" s="79">
        <f t="shared" ref="I12:I29" si="7">SUM(J12:L12)</f>
        <v>140</v>
      </c>
      <c r="J12" s="98">
        <v>40</v>
      </c>
      <c r="K12" s="98"/>
      <c r="L12" s="98">
        <v>100</v>
      </c>
      <c r="M12" s="135"/>
      <c r="N12" s="362">
        <v>2</v>
      </c>
      <c r="O12" s="363">
        <v>2</v>
      </c>
      <c r="P12" s="362">
        <v>2</v>
      </c>
      <c r="Q12" s="363">
        <v>2</v>
      </c>
      <c r="R12" s="83"/>
      <c r="S12" s="84"/>
      <c r="T12" s="355"/>
      <c r="U12" s="80">
        <f t="shared" si="1"/>
        <v>34</v>
      </c>
      <c r="V12" s="81">
        <f t="shared" si="2"/>
        <v>44</v>
      </c>
      <c r="W12" s="81">
        <f t="shared" si="3"/>
        <v>30</v>
      </c>
      <c r="X12" s="82">
        <f t="shared" si="4"/>
        <v>30</v>
      </c>
      <c r="Y12" s="89">
        <f t="shared" ref="Y12:Y43" si="8">SUM(U12:X12)</f>
        <v>138</v>
      </c>
      <c r="Z12" s="822">
        <v>2</v>
      </c>
      <c r="AA12" s="162">
        <f t="shared" si="5"/>
        <v>140</v>
      </c>
    </row>
    <row r="13" spans="1:28" ht="16.5" thickBot="1" x14ac:dyDescent="0.3">
      <c r="A13" s="796">
        <v>3</v>
      </c>
      <c r="B13" s="92" t="s">
        <v>90</v>
      </c>
      <c r="C13" s="64"/>
      <c r="D13" s="64"/>
      <c r="E13" s="64"/>
      <c r="F13" s="95"/>
      <c r="G13" s="96"/>
      <c r="H13" s="163">
        <f t="shared" si="6"/>
        <v>70</v>
      </c>
      <c r="I13" s="79">
        <f t="shared" si="7"/>
        <v>70</v>
      </c>
      <c r="J13" s="98">
        <v>12</v>
      </c>
      <c r="K13" s="98"/>
      <c r="L13" s="98">
        <v>58</v>
      </c>
      <c r="M13" s="135"/>
      <c r="N13" s="362">
        <v>2</v>
      </c>
      <c r="O13" s="363">
        <v>2</v>
      </c>
      <c r="P13" s="362"/>
      <c r="Q13" s="363"/>
      <c r="R13" s="83"/>
      <c r="S13" s="84"/>
      <c r="T13" s="355"/>
      <c r="U13" s="80">
        <f t="shared" si="1"/>
        <v>34</v>
      </c>
      <c r="V13" s="81">
        <f t="shared" si="2"/>
        <v>44</v>
      </c>
      <c r="W13" s="81">
        <f t="shared" si="3"/>
        <v>0</v>
      </c>
      <c r="X13" s="82">
        <f t="shared" si="4"/>
        <v>0</v>
      </c>
      <c r="Y13" s="89">
        <f t="shared" si="8"/>
        <v>78</v>
      </c>
      <c r="Z13" s="822">
        <v>-8</v>
      </c>
      <c r="AA13" s="162">
        <f t="shared" si="5"/>
        <v>70</v>
      </c>
    </row>
    <row r="14" spans="1:28" ht="16.5" thickBot="1" x14ac:dyDescent="0.3">
      <c r="A14" s="796">
        <v>4</v>
      </c>
      <c r="B14" s="92" t="s">
        <v>234</v>
      </c>
      <c r="C14" s="90" t="s">
        <v>169</v>
      </c>
      <c r="D14" s="64"/>
      <c r="E14" s="64"/>
      <c r="F14" s="95"/>
      <c r="G14" s="96"/>
      <c r="H14" s="163">
        <f t="shared" ref="H14" si="9">I14+M14</f>
        <v>80</v>
      </c>
      <c r="I14" s="79">
        <f t="shared" ref="I14" si="10">SUM(J14:L14)</f>
        <v>80</v>
      </c>
      <c r="J14" s="98"/>
      <c r="K14" s="98"/>
      <c r="L14" s="98">
        <v>80</v>
      </c>
      <c r="M14" s="135"/>
      <c r="N14" s="362">
        <v>2</v>
      </c>
      <c r="O14" s="363">
        <v>2</v>
      </c>
      <c r="P14" s="362"/>
      <c r="Q14" s="363"/>
      <c r="R14" s="83"/>
      <c r="S14" s="84"/>
      <c r="T14" s="355"/>
      <c r="U14" s="80">
        <f t="shared" ref="U14" si="11">$N$7*N14</f>
        <v>34</v>
      </c>
      <c r="V14" s="81">
        <f t="shared" ref="V14" si="12">$O$7*O14</f>
        <v>44</v>
      </c>
      <c r="W14" s="81">
        <f t="shared" ref="W14" si="13">$P$7*P14</f>
        <v>0</v>
      </c>
      <c r="X14" s="82">
        <f t="shared" ref="X14" si="14">$Q$7*Q14</f>
        <v>0</v>
      </c>
      <c r="Y14" s="89">
        <f t="shared" ref="Y14" si="15">SUM(U14:X14)</f>
        <v>78</v>
      </c>
      <c r="Z14" s="822">
        <v>2</v>
      </c>
      <c r="AA14" s="162">
        <f t="shared" ref="AA14" si="16">SUM(Y14:Z14)</f>
        <v>80</v>
      </c>
      <c r="AB14" s="89"/>
    </row>
    <row r="15" spans="1:28" ht="16.5" thickBot="1" x14ac:dyDescent="0.3">
      <c r="A15" s="825" t="s">
        <v>235</v>
      </c>
      <c r="B15" s="826" t="s">
        <v>209</v>
      </c>
      <c r="C15" s="90"/>
      <c r="D15" s="64"/>
      <c r="E15" s="64"/>
      <c r="F15" s="95"/>
      <c r="G15" s="96"/>
      <c r="H15" s="163">
        <f t="shared" si="6"/>
        <v>60</v>
      </c>
      <c r="I15" s="79">
        <f t="shared" si="7"/>
        <v>60</v>
      </c>
      <c r="J15" s="98"/>
      <c r="K15" s="98"/>
      <c r="L15" s="98">
        <v>60</v>
      </c>
      <c r="M15" s="135"/>
      <c r="N15" s="362"/>
      <c r="O15" s="363"/>
      <c r="P15" s="362">
        <v>2</v>
      </c>
      <c r="Q15" s="363">
        <v>2</v>
      </c>
      <c r="R15" s="83"/>
      <c r="S15" s="84"/>
      <c r="T15" s="355"/>
      <c r="U15" s="80">
        <f t="shared" si="1"/>
        <v>0</v>
      </c>
      <c r="V15" s="81">
        <f t="shared" si="2"/>
        <v>0</v>
      </c>
      <c r="W15" s="81">
        <f t="shared" si="3"/>
        <v>30</v>
      </c>
      <c r="X15" s="82">
        <f t="shared" si="4"/>
        <v>30</v>
      </c>
      <c r="Y15" s="89">
        <f t="shared" si="8"/>
        <v>60</v>
      </c>
      <c r="Z15" s="822"/>
      <c r="AA15" s="162">
        <f t="shared" si="5"/>
        <v>60</v>
      </c>
      <c r="AB15" s="89"/>
    </row>
    <row r="16" spans="1:28" ht="16.5" thickBot="1" x14ac:dyDescent="0.3">
      <c r="A16" s="796">
        <v>5</v>
      </c>
      <c r="B16" s="92" t="s">
        <v>170</v>
      </c>
      <c r="C16" s="90" t="s">
        <v>169</v>
      </c>
      <c r="D16" s="64"/>
      <c r="E16" s="64"/>
      <c r="F16" s="95"/>
      <c r="G16" s="96"/>
      <c r="H16" s="163">
        <f t="shared" si="6"/>
        <v>105</v>
      </c>
      <c r="I16" s="79">
        <f t="shared" si="7"/>
        <v>105</v>
      </c>
      <c r="J16" s="98">
        <v>105</v>
      </c>
      <c r="K16" s="98"/>
      <c r="L16" s="98"/>
      <c r="M16" s="135"/>
      <c r="N16" s="362">
        <v>1</v>
      </c>
      <c r="O16" s="363">
        <v>1</v>
      </c>
      <c r="P16" s="362">
        <v>2</v>
      </c>
      <c r="Q16" s="363">
        <v>2</v>
      </c>
      <c r="R16" s="83"/>
      <c r="S16" s="84"/>
      <c r="T16" s="355"/>
      <c r="U16" s="80">
        <f t="shared" si="1"/>
        <v>17</v>
      </c>
      <c r="V16" s="81">
        <f t="shared" si="2"/>
        <v>22</v>
      </c>
      <c r="W16" s="81">
        <f t="shared" si="3"/>
        <v>30</v>
      </c>
      <c r="X16" s="82">
        <f t="shared" si="4"/>
        <v>30</v>
      </c>
      <c r="Y16" s="89">
        <f t="shared" si="8"/>
        <v>99</v>
      </c>
      <c r="Z16" s="822">
        <v>6</v>
      </c>
      <c r="AA16" s="162">
        <f>SUM(Y16:Z16)</f>
        <v>105</v>
      </c>
      <c r="AB16" s="89"/>
    </row>
    <row r="17" spans="1:36" ht="16.5" thickBot="1" x14ac:dyDescent="0.3">
      <c r="A17" s="796">
        <v>6</v>
      </c>
      <c r="B17" s="92" t="s">
        <v>91</v>
      </c>
      <c r="C17" s="64"/>
      <c r="D17" s="64"/>
      <c r="E17" s="64"/>
      <c r="F17" s="95"/>
      <c r="G17" s="96"/>
      <c r="H17" s="163">
        <f t="shared" si="6"/>
        <v>70</v>
      </c>
      <c r="I17" s="79">
        <f t="shared" si="7"/>
        <v>70</v>
      </c>
      <c r="J17" s="98">
        <v>70</v>
      </c>
      <c r="K17" s="98"/>
      <c r="L17" s="98"/>
      <c r="M17" s="135"/>
      <c r="N17" s="362">
        <v>2</v>
      </c>
      <c r="O17" s="363">
        <v>2</v>
      </c>
      <c r="P17" s="362"/>
      <c r="Q17" s="363"/>
      <c r="R17" s="83"/>
      <c r="S17" s="84"/>
      <c r="T17" s="355"/>
      <c r="U17" s="80">
        <f t="shared" si="1"/>
        <v>34</v>
      </c>
      <c r="V17" s="81">
        <f t="shared" si="2"/>
        <v>44</v>
      </c>
      <c r="W17" s="81">
        <f t="shared" si="3"/>
        <v>0</v>
      </c>
      <c r="X17" s="82">
        <f t="shared" si="4"/>
        <v>0</v>
      </c>
      <c r="Y17" s="89">
        <f t="shared" si="8"/>
        <v>78</v>
      </c>
      <c r="Z17" s="822">
        <v>-8</v>
      </c>
      <c r="AA17" s="162">
        <f t="shared" si="5"/>
        <v>70</v>
      </c>
      <c r="AB17" s="89"/>
    </row>
    <row r="18" spans="1:36" ht="48" thickBot="1" x14ac:dyDescent="0.3">
      <c r="A18" s="796">
        <v>7</v>
      </c>
      <c r="B18" s="92" t="s">
        <v>230</v>
      </c>
      <c r="C18" s="64"/>
      <c r="D18" s="64"/>
      <c r="E18" s="64"/>
      <c r="F18" s="95"/>
      <c r="G18" s="96"/>
      <c r="H18" s="163">
        <v>70</v>
      </c>
      <c r="I18" s="79"/>
      <c r="J18" s="98"/>
      <c r="K18" s="98"/>
      <c r="L18" s="98"/>
      <c r="M18" s="135"/>
      <c r="N18" s="362"/>
      <c r="O18" s="363"/>
      <c r="P18" s="362"/>
      <c r="Q18" s="363"/>
      <c r="R18" s="83"/>
      <c r="S18" s="84"/>
      <c r="T18" s="355"/>
      <c r="U18" s="80">
        <f t="shared" si="1"/>
        <v>0</v>
      </c>
      <c r="V18" s="81">
        <f t="shared" si="2"/>
        <v>0</v>
      </c>
      <c r="W18" s="81">
        <f t="shared" si="3"/>
        <v>0</v>
      </c>
      <c r="X18" s="82">
        <f t="shared" si="4"/>
        <v>0</v>
      </c>
      <c r="Y18" s="89">
        <f t="shared" si="8"/>
        <v>0</v>
      </c>
      <c r="Z18" s="822"/>
      <c r="AA18" s="162">
        <f t="shared" si="5"/>
        <v>0</v>
      </c>
      <c r="AB18" s="89"/>
    </row>
    <row r="19" spans="1:36" ht="16.5" thickBot="1" x14ac:dyDescent="0.3">
      <c r="A19" s="825" t="s">
        <v>226</v>
      </c>
      <c r="B19" s="826" t="s">
        <v>227</v>
      </c>
      <c r="C19" s="64"/>
      <c r="D19" s="64"/>
      <c r="E19" s="64"/>
      <c r="F19" s="95"/>
      <c r="G19" s="96"/>
      <c r="H19" s="163"/>
      <c r="I19" s="79">
        <f t="shared" ref="I19" si="17">SUM(J19:L19)</f>
        <v>34</v>
      </c>
      <c r="J19" s="98">
        <v>20</v>
      </c>
      <c r="K19" s="98"/>
      <c r="L19" s="98">
        <v>14</v>
      </c>
      <c r="M19" s="135"/>
      <c r="N19" s="362"/>
      <c r="O19" s="363"/>
      <c r="P19" s="362"/>
      <c r="Q19" s="363">
        <v>2</v>
      </c>
      <c r="R19" s="83"/>
      <c r="S19" s="84"/>
      <c r="T19" s="355"/>
      <c r="U19" s="80">
        <f t="shared" ref="U19" si="18">$N$7*N19</f>
        <v>0</v>
      </c>
      <c r="V19" s="81">
        <f t="shared" ref="V19" si="19">$O$7*O19</f>
        <v>0</v>
      </c>
      <c r="W19" s="81">
        <f t="shared" ref="W19" si="20">$P$7*P19</f>
        <v>0</v>
      </c>
      <c r="X19" s="82">
        <f t="shared" ref="X19" si="21">$Q$7*Q19</f>
        <v>30</v>
      </c>
      <c r="Y19" s="89">
        <f t="shared" ref="Y19" si="22">SUM(U19:X19)</f>
        <v>30</v>
      </c>
      <c r="Z19" s="822">
        <v>4</v>
      </c>
      <c r="AA19" s="162">
        <f t="shared" ref="AA19" si="23">SUM(Y19:Z19)</f>
        <v>34</v>
      </c>
      <c r="AB19" s="89"/>
    </row>
    <row r="20" spans="1:36" ht="16.5" thickBot="1" x14ac:dyDescent="0.3">
      <c r="A20" s="825" t="s">
        <v>228</v>
      </c>
      <c r="B20" s="826" t="s">
        <v>175</v>
      </c>
      <c r="C20" s="64"/>
      <c r="D20" s="64"/>
      <c r="E20" s="64"/>
      <c r="F20" s="95"/>
      <c r="G20" s="96"/>
      <c r="H20" s="163"/>
      <c r="I20" s="79">
        <f t="shared" si="7"/>
        <v>36</v>
      </c>
      <c r="J20" s="98">
        <v>20</v>
      </c>
      <c r="K20" s="98"/>
      <c r="L20" s="98">
        <v>16</v>
      </c>
      <c r="M20" s="135"/>
      <c r="N20" s="362"/>
      <c r="O20" s="363"/>
      <c r="P20" s="362">
        <v>2</v>
      </c>
      <c r="Q20" s="363"/>
      <c r="R20" s="83"/>
      <c r="S20" s="84"/>
      <c r="T20" s="355"/>
      <c r="U20" s="80">
        <f t="shared" si="1"/>
        <v>0</v>
      </c>
      <c r="V20" s="81">
        <f t="shared" si="2"/>
        <v>0</v>
      </c>
      <c r="W20" s="81">
        <f t="shared" si="3"/>
        <v>30</v>
      </c>
      <c r="X20" s="82">
        <f t="shared" si="4"/>
        <v>0</v>
      </c>
      <c r="Y20" s="89">
        <f t="shared" si="8"/>
        <v>30</v>
      </c>
      <c r="Z20" s="822">
        <v>6</v>
      </c>
      <c r="AA20" s="162">
        <f t="shared" si="5"/>
        <v>36</v>
      </c>
      <c r="AB20" s="89"/>
    </row>
    <row r="21" spans="1:36" ht="16.5" thickBot="1" x14ac:dyDescent="0.3">
      <c r="A21" s="796">
        <v>8</v>
      </c>
      <c r="B21" s="92" t="s">
        <v>92</v>
      </c>
      <c r="C21" s="90" t="s">
        <v>169</v>
      </c>
      <c r="D21" s="64"/>
      <c r="E21" s="64"/>
      <c r="F21" s="95"/>
      <c r="G21" s="96"/>
      <c r="H21" s="163">
        <f t="shared" si="6"/>
        <v>210</v>
      </c>
      <c r="I21" s="79">
        <f t="shared" si="7"/>
        <v>210</v>
      </c>
      <c r="J21" s="98">
        <v>90</v>
      </c>
      <c r="K21" s="98"/>
      <c r="L21" s="98">
        <v>120</v>
      </c>
      <c r="M21" s="135"/>
      <c r="N21" s="362">
        <v>4</v>
      </c>
      <c r="O21" s="363">
        <v>4</v>
      </c>
      <c r="P21" s="362">
        <v>2</v>
      </c>
      <c r="Q21" s="363">
        <v>2</v>
      </c>
      <c r="R21" s="83"/>
      <c r="S21" s="84"/>
      <c r="T21" s="355"/>
      <c r="U21" s="80">
        <f t="shared" si="1"/>
        <v>68</v>
      </c>
      <c r="V21" s="81">
        <f t="shared" si="2"/>
        <v>88</v>
      </c>
      <c r="W21" s="81">
        <f t="shared" si="3"/>
        <v>30</v>
      </c>
      <c r="X21" s="82">
        <f t="shared" si="4"/>
        <v>30</v>
      </c>
      <c r="Y21" s="89">
        <f t="shared" si="8"/>
        <v>216</v>
      </c>
      <c r="Z21" s="822">
        <v>-6</v>
      </c>
      <c r="AA21" s="162">
        <f t="shared" si="5"/>
        <v>210</v>
      </c>
      <c r="AB21" s="89"/>
    </row>
    <row r="22" spans="1:36" ht="16.5" thickBot="1" x14ac:dyDescent="0.3">
      <c r="A22" s="796">
        <v>9</v>
      </c>
      <c r="B22" s="92" t="s">
        <v>233</v>
      </c>
      <c r="C22" s="64"/>
      <c r="D22" s="64"/>
      <c r="E22" s="64"/>
      <c r="F22" s="95"/>
      <c r="G22" s="96"/>
      <c r="H22" s="163">
        <f t="shared" ref="H22" si="24">I22+M22</f>
        <v>104</v>
      </c>
      <c r="I22" s="79">
        <f t="shared" ref="I22" si="25">SUM(J22:L22)</f>
        <v>104</v>
      </c>
      <c r="J22" s="98">
        <v>92</v>
      </c>
      <c r="K22" s="98"/>
      <c r="L22" s="98">
        <v>12</v>
      </c>
      <c r="M22" s="135"/>
      <c r="N22" s="362">
        <v>2</v>
      </c>
      <c r="O22" s="363">
        <v>2</v>
      </c>
      <c r="P22" s="362">
        <v>2</v>
      </c>
      <c r="Q22" s="363"/>
      <c r="R22" s="83"/>
      <c r="S22" s="84"/>
      <c r="T22" s="355"/>
      <c r="U22" s="80">
        <f t="shared" ref="U22" si="26">$N$7*N22</f>
        <v>34</v>
      </c>
      <c r="V22" s="81">
        <f t="shared" ref="V22" si="27">$O$7*O22</f>
        <v>44</v>
      </c>
      <c r="W22" s="81">
        <f t="shared" ref="W22" si="28">$P$7*P22</f>
        <v>30</v>
      </c>
      <c r="X22" s="82">
        <f t="shared" ref="X22" si="29">$Q$7*Q22</f>
        <v>0</v>
      </c>
      <c r="Y22" s="89">
        <f t="shared" ref="Y22" si="30">SUM(U22:X22)</f>
        <v>108</v>
      </c>
      <c r="Z22" s="822">
        <v>-4</v>
      </c>
      <c r="AA22" s="162">
        <f t="shared" ref="AA22" si="31">SUM(Y22:Z22)</f>
        <v>104</v>
      </c>
      <c r="AB22" s="89"/>
    </row>
    <row r="23" spans="1:36" ht="16.5" thickBot="1" x14ac:dyDescent="0.3">
      <c r="A23" s="825" t="s">
        <v>232</v>
      </c>
      <c r="B23" s="827" t="s">
        <v>176</v>
      </c>
      <c r="C23" s="64"/>
      <c r="D23" s="64"/>
      <c r="E23" s="64"/>
      <c r="F23" s="95"/>
      <c r="G23" s="96"/>
      <c r="H23" s="163">
        <f t="shared" si="6"/>
        <v>36</v>
      </c>
      <c r="I23" s="79">
        <f t="shared" si="7"/>
        <v>36</v>
      </c>
      <c r="J23" s="98">
        <v>20</v>
      </c>
      <c r="K23" s="98"/>
      <c r="L23" s="98">
        <v>16</v>
      </c>
      <c r="M23" s="135"/>
      <c r="N23" s="362"/>
      <c r="O23" s="363"/>
      <c r="P23" s="362"/>
      <c r="Q23" s="363">
        <v>2</v>
      </c>
      <c r="R23" s="83"/>
      <c r="S23" s="84"/>
      <c r="T23" s="355"/>
      <c r="U23" s="80">
        <f t="shared" si="1"/>
        <v>0</v>
      </c>
      <c r="V23" s="81">
        <f t="shared" si="2"/>
        <v>0</v>
      </c>
      <c r="W23" s="81">
        <f t="shared" si="3"/>
        <v>0</v>
      </c>
      <c r="X23" s="82">
        <f t="shared" si="4"/>
        <v>30</v>
      </c>
      <c r="Y23" s="89">
        <f t="shared" si="8"/>
        <v>30</v>
      </c>
      <c r="Z23" s="822">
        <v>6</v>
      </c>
      <c r="AA23" s="162">
        <f t="shared" si="5"/>
        <v>36</v>
      </c>
      <c r="AB23" s="89"/>
    </row>
    <row r="24" spans="1:36" ht="16.5" thickBot="1" x14ac:dyDescent="0.3">
      <c r="A24" s="796">
        <v>10</v>
      </c>
      <c r="B24" s="92" t="s">
        <v>93</v>
      </c>
      <c r="C24" s="64"/>
      <c r="D24" s="64"/>
      <c r="E24" s="64"/>
      <c r="F24" s="95"/>
      <c r="G24" s="96"/>
      <c r="H24" s="163">
        <f t="shared" si="6"/>
        <v>88</v>
      </c>
      <c r="I24" s="79">
        <f t="shared" si="7"/>
        <v>88</v>
      </c>
      <c r="J24" s="98">
        <v>70</v>
      </c>
      <c r="K24" s="98"/>
      <c r="L24" s="98">
        <v>18</v>
      </c>
      <c r="M24" s="135"/>
      <c r="N24" s="362">
        <v>3</v>
      </c>
      <c r="O24" s="363">
        <v>2</v>
      </c>
      <c r="P24" s="362"/>
      <c r="Q24" s="363"/>
      <c r="R24" s="83"/>
      <c r="S24" s="84"/>
      <c r="T24" s="355"/>
      <c r="U24" s="80">
        <f t="shared" si="1"/>
        <v>51</v>
      </c>
      <c r="V24" s="81">
        <f t="shared" si="2"/>
        <v>44</v>
      </c>
      <c r="W24" s="81">
        <f t="shared" si="3"/>
        <v>0</v>
      </c>
      <c r="X24" s="82">
        <f t="shared" si="4"/>
        <v>0</v>
      </c>
      <c r="Y24" s="89">
        <f t="shared" si="8"/>
        <v>95</v>
      </c>
      <c r="Z24" s="822">
        <v>-7</v>
      </c>
      <c r="AA24" s="162">
        <f t="shared" si="5"/>
        <v>88</v>
      </c>
      <c r="AB24" s="89"/>
    </row>
    <row r="25" spans="1:36" ht="16.5" thickBot="1" x14ac:dyDescent="0.3">
      <c r="A25" s="796">
        <v>11</v>
      </c>
      <c r="B25" s="92" t="s">
        <v>101</v>
      </c>
      <c r="C25" s="64"/>
      <c r="D25" s="64"/>
      <c r="E25" s="64"/>
      <c r="F25" s="95"/>
      <c r="G25" s="96"/>
      <c r="H25" s="163">
        <f t="shared" si="6"/>
        <v>245</v>
      </c>
      <c r="I25" s="79">
        <f t="shared" si="7"/>
        <v>245</v>
      </c>
      <c r="J25" s="98">
        <v>223</v>
      </c>
      <c r="K25" s="98">
        <v>22</v>
      </c>
      <c r="L25" s="98"/>
      <c r="M25" s="135"/>
      <c r="N25" s="362">
        <v>4</v>
      </c>
      <c r="O25" s="363">
        <v>4</v>
      </c>
      <c r="P25" s="362">
        <v>3</v>
      </c>
      <c r="Q25" s="363">
        <v>3</v>
      </c>
      <c r="R25" s="83"/>
      <c r="S25" s="84"/>
      <c r="T25" s="355"/>
      <c r="U25" s="80">
        <f t="shared" si="1"/>
        <v>68</v>
      </c>
      <c r="V25" s="81">
        <f t="shared" si="2"/>
        <v>88</v>
      </c>
      <c r="W25" s="81">
        <f t="shared" si="3"/>
        <v>45</v>
      </c>
      <c r="X25" s="82">
        <f t="shared" si="4"/>
        <v>45</v>
      </c>
      <c r="Y25" s="89">
        <f>SUM(U25:X25)</f>
        <v>246</v>
      </c>
      <c r="Z25" s="822">
        <v>-1</v>
      </c>
      <c r="AA25" s="162">
        <f t="shared" si="5"/>
        <v>245</v>
      </c>
      <c r="AB25" s="89"/>
    </row>
    <row r="26" spans="1:36" ht="16.5" thickBot="1" x14ac:dyDescent="0.3">
      <c r="A26" s="796">
        <v>12</v>
      </c>
      <c r="B26" s="92" t="s">
        <v>94</v>
      </c>
      <c r="C26" s="64"/>
      <c r="D26" s="64"/>
      <c r="E26" s="64"/>
      <c r="F26" s="95"/>
      <c r="G26" s="96"/>
      <c r="H26" s="163">
        <f t="shared" si="6"/>
        <v>122</v>
      </c>
      <c r="I26" s="79">
        <f t="shared" si="7"/>
        <v>122</v>
      </c>
      <c r="J26" s="98">
        <v>64</v>
      </c>
      <c r="K26" s="98">
        <v>8</v>
      </c>
      <c r="L26" s="98">
        <v>50</v>
      </c>
      <c r="M26" s="135"/>
      <c r="N26" s="362">
        <v>2</v>
      </c>
      <c r="O26" s="363">
        <v>3</v>
      </c>
      <c r="P26" s="362">
        <v>1</v>
      </c>
      <c r="Q26" s="363">
        <v>1</v>
      </c>
      <c r="R26" s="83"/>
      <c r="S26" s="84"/>
      <c r="T26" s="355"/>
      <c r="U26" s="80">
        <f t="shared" si="1"/>
        <v>34</v>
      </c>
      <c r="V26" s="81">
        <f t="shared" si="2"/>
        <v>66</v>
      </c>
      <c r="W26" s="81">
        <f t="shared" si="3"/>
        <v>15</v>
      </c>
      <c r="X26" s="82">
        <f t="shared" si="4"/>
        <v>15</v>
      </c>
      <c r="Y26" s="89">
        <f t="shared" si="8"/>
        <v>130</v>
      </c>
      <c r="Z26" s="822">
        <v>-8</v>
      </c>
      <c r="AA26" s="162">
        <f t="shared" si="5"/>
        <v>122</v>
      </c>
      <c r="AB26" s="89"/>
    </row>
    <row r="27" spans="1:36" ht="16.5" customHeight="1" thickBot="1" x14ac:dyDescent="0.3">
      <c r="A27" s="796">
        <v>13</v>
      </c>
      <c r="B27" s="92" t="s">
        <v>95</v>
      </c>
      <c r="C27" s="64"/>
      <c r="D27" s="64"/>
      <c r="E27" s="64"/>
      <c r="F27" s="95"/>
      <c r="G27" s="96"/>
      <c r="H27" s="163">
        <f t="shared" si="6"/>
        <v>105</v>
      </c>
      <c r="I27" s="79">
        <f t="shared" si="7"/>
        <v>105</v>
      </c>
      <c r="J27" s="98">
        <v>87</v>
      </c>
      <c r="K27" s="98"/>
      <c r="L27" s="98">
        <v>18</v>
      </c>
      <c r="M27" s="135"/>
      <c r="N27" s="362">
        <v>2</v>
      </c>
      <c r="O27" s="363">
        <v>2</v>
      </c>
      <c r="P27" s="362">
        <v>1</v>
      </c>
      <c r="Q27" s="363">
        <v>1</v>
      </c>
      <c r="R27" s="83"/>
      <c r="S27" s="84"/>
      <c r="T27" s="355"/>
      <c r="U27" s="80">
        <f t="shared" si="1"/>
        <v>34</v>
      </c>
      <c r="V27" s="81">
        <f t="shared" si="2"/>
        <v>44</v>
      </c>
      <c r="W27" s="81">
        <f t="shared" si="3"/>
        <v>15</v>
      </c>
      <c r="X27" s="82">
        <f t="shared" si="4"/>
        <v>15</v>
      </c>
      <c r="Y27" s="89">
        <f t="shared" si="8"/>
        <v>108</v>
      </c>
      <c r="Z27" s="822">
        <v>-3</v>
      </c>
      <c r="AA27" s="162">
        <f t="shared" si="5"/>
        <v>105</v>
      </c>
      <c r="AB27" s="89"/>
      <c r="AC27" s="89"/>
      <c r="AD27" s="89"/>
      <c r="AE27" s="89"/>
      <c r="AF27" s="89"/>
      <c r="AG27" s="89"/>
      <c r="AH27" s="89"/>
      <c r="AI27" s="89"/>
      <c r="AJ27" s="89"/>
    </row>
    <row r="28" spans="1:36" ht="47.25" customHeight="1" thickBot="1" x14ac:dyDescent="0.3">
      <c r="A28" s="797">
        <v>14</v>
      </c>
      <c r="B28" s="359" t="s">
        <v>207</v>
      </c>
      <c r="C28" s="164"/>
      <c r="D28" s="164"/>
      <c r="E28" s="164"/>
      <c r="F28" s="165"/>
      <c r="G28" s="166"/>
      <c r="H28" s="167">
        <f t="shared" ref="H28" si="32">I28+M28</f>
        <v>150</v>
      </c>
      <c r="I28" s="83">
        <f t="shared" ref="I28" si="33">SUM(J28:L28)</f>
        <v>150</v>
      </c>
      <c r="J28" s="168"/>
      <c r="K28" s="168"/>
      <c r="L28" s="168">
        <v>150</v>
      </c>
      <c r="M28" s="169"/>
      <c r="N28" s="364">
        <v>3</v>
      </c>
      <c r="O28" s="365">
        <v>3</v>
      </c>
      <c r="P28" s="364">
        <v>1</v>
      </c>
      <c r="Q28" s="365">
        <v>1</v>
      </c>
      <c r="R28" s="86"/>
      <c r="S28" s="87"/>
      <c r="T28" s="355"/>
      <c r="U28" s="343">
        <f t="shared" ref="U28" si="34">$N$7*N28</f>
        <v>51</v>
      </c>
      <c r="V28" s="344">
        <f t="shared" ref="V28" si="35">$O$7*O28</f>
        <v>66</v>
      </c>
      <c r="W28" s="344">
        <f t="shared" ref="W28" si="36">$P$7*P28</f>
        <v>15</v>
      </c>
      <c r="X28" s="345">
        <f t="shared" ref="X28" si="37">$Q$7*Q28</f>
        <v>15</v>
      </c>
      <c r="Y28" s="89">
        <f t="shared" ref="Y28" si="38">SUM(U28:X28)</f>
        <v>147</v>
      </c>
      <c r="Z28" s="822">
        <v>3</v>
      </c>
      <c r="AA28" s="162">
        <f t="shared" ref="AA28" si="39">SUM(Y28:Z28)</f>
        <v>150</v>
      </c>
      <c r="AB28" s="89"/>
      <c r="AC28" s="89"/>
      <c r="AD28" s="89"/>
      <c r="AE28" s="89"/>
      <c r="AF28" s="89"/>
      <c r="AG28" s="89"/>
      <c r="AH28" s="89"/>
      <c r="AI28" s="89"/>
      <c r="AJ28" s="89"/>
    </row>
    <row r="29" spans="1:36" ht="41.25" customHeight="1" thickBot="1" x14ac:dyDescent="0.3">
      <c r="A29" s="837" t="s">
        <v>242</v>
      </c>
      <c r="B29" s="838" t="s">
        <v>241</v>
      </c>
      <c r="C29" s="164"/>
      <c r="D29" s="164"/>
      <c r="E29" s="164"/>
      <c r="F29" s="165"/>
      <c r="G29" s="166"/>
      <c r="H29" s="167">
        <f t="shared" si="6"/>
        <v>60</v>
      </c>
      <c r="I29" s="136">
        <f t="shared" si="7"/>
        <v>60</v>
      </c>
      <c r="J29" s="168">
        <v>14</v>
      </c>
      <c r="K29" s="168"/>
      <c r="L29" s="168">
        <v>46</v>
      </c>
      <c r="M29" s="169"/>
      <c r="N29" s="364"/>
      <c r="O29" s="365"/>
      <c r="P29" s="364">
        <v>2</v>
      </c>
      <c r="Q29" s="365">
        <v>2</v>
      </c>
      <c r="R29" s="86"/>
      <c r="S29" s="87"/>
      <c r="T29" s="355"/>
      <c r="U29" s="343">
        <f t="shared" si="1"/>
        <v>0</v>
      </c>
      <c r="V29" s="344">
        <f t="shared" si="2"/>
        <v>0</v>
      </c>
      <c r="W29" s="344">
        <f t="shared" si="3"/>
        <v>30</v>
      </c>
      <c r="X29" s="345">
        <f t="shared" si="4"/>
        <v>30</v>
      </c>
      <c r="Y29" s="89">
        <f t="shared" si="8"/>
        <v>60</v>
      </c>
      <c r="Z29" s="822"/>
      <c r="AA29" s="162">
        <f t="shared" si="5"/>
        <v>60</v>
      </c>
      <c r="AB29" s="89"/>
      <c r="AC29" s="89"/>
      <c r="AD29" s="89"/>
      <c r="AE29" s="89"/>
      <c r="AF29" s="89"/>
      <c r="AG29" s="89"/>
      <c r="AH29" s="89"/>
      <c r="AI29" s="89"/>
      <c r="AJ29" s="89"/>
    </row>
    <row r="30" spans="1:36" s="170" customFormat="1" ht="16.5" thickBot="1" x14ac:dyDescent="0.3">
      <c r="A30" s="798"/>
      <c r="B30" s="55" t="s">
        <v>96</v>
      </c>
      <c r="C30" s="55"/>
      <c r="D30" s="55"/>
      <c r="E30" s="55"/>
      <c r="F30" s="110"/>
      <c r="G30" s="112"/>
      <c r="H30" s="116">
        <f>SUM(H11:H29)</f>
        <v>1855</v>
      </c>
      <c r="I30" s="117">
        <f t="shared" ref="I30:Q30" si="40">SUM(I11:I29)</f>
        <v>1855</v>
      </c>
      <c r="J30" s="118">
        <f t="shared" si="40"/>
        <v>927</v>
      </c>
      <c r="K30" s="118">
        <f t="shared" si="40"/>
        <v>30</v>
      </c>
      <c r="L30" s="118">
        <f t="shared" si="40"/>
        <v>898</v>
      </c>
      <c r="M30" s="118">
        <f t="shared" si="40"/>
        <v>0</v>
      </c>
      <c r="N30" s="118">
        <f t="shared" si="40"/>
        <v>31</v>
      </c>
      <c r="O30" s="118">
        <f t="shared" si="40"/>
        <v>31</v>
      </c>
      <c r="P30" s="118">
        <f t="shared" si="40"/>
        <v>22</v>
      </c>
      <c r="Q30" s="118">
        <f t="shared" si="40"/>
        <v>22</v>
      </c>
      <c r="R30" s="55"/>
      <c r="S30" s="56"/>
      <c r="T30" s="356"/>
      <c r="U30" s="346"/>
      <c r="V30" s="347"/>
      <c r="W30" s="347"/>
      <c r="X30" s="348"/>
      <c r="Y30" s="89"/>
      <c r="Z30" s="823"/>
      <c r="AA30" s="162">
        <f t="shared" si="5"/>
        <v>0</v>
      </c>
      <c r="AB30" s="77"/>
      <c r="AC30" s="77"/>
      <c r="AD30" s="77"/>
      <c r="AE30" s="77"/>
      <c r="AF30" s="77"/>
      <c r="AG30" s="77"/>
      <c r="AH30" s="77"/>
      <c r="AI30" s="77"/>
      <c r="AJ30" s="77"/>
    </row>
    <row r="31" spans="1:36" ht="16.5" customHeight="1" thickBot="1" x14ac:dyDescent="0.3">
      <c r="A31" s="630" t="s">
        <v>98</v>
      </c>
      <c r="B31" s="631"/>
      <c r="C31" s="631"/>
      <c r="D31" s="631"/>
      <c r="E31" s="631"/>
      <c r="F31" s="631"/>
      <c r="G31" s="631"/>
      <c r="H31" s="631"/>
      <c r="I31" s="631"/>
      <c r="J31" s="631"/>
      <c r="K31" s="631"/>
      <c r="L31" s="631"/>
      <c r="M31" s="631"/>
      <c r="N31" s="631"/>
      <c r="O31" s="631"/>
      <c r="P31" s="631"/>
      <c r="Q31" s="631"/>
      <c r="R31" s="631"/>
      <c r="S31" s="632"/>
      <c r="T31" s="355"/>
      <c r="U31" s="337"/>
      <c r="V31" s="338"/>
      <c r="W31" s="338"/>
      <c r="X31" s="339"/>
      <c r="Z31" s="822"/>
      <c r="AA31" s="162">
        <f t="shared" si="5"/>
        <v>0</v>
      </c>
      <c r="AB31" s="89"/>
      <c r="AC31" s="89"/>
      <c r="AD31" s="89"/>
      <c r="AE31" s="89"/>
      <c r="AF31" s="89"/>
      <c r="AG31" s="89"/>
      <c r="AH31" s="89"/>
      <c r="AI31" s="89"/>
      <c r="AJ31" s="89"/>
    </row>
    <row r="32" spans="1:36" ht="16.5" thickBot="1" x14ac:dyDescent="0.3">
      <c r="A32" s="795">
        <v>15</v>
      </c>
      <c r="B32" s="91" t="s">
        <v>237</v>
      </c>
      <c r="C32" s="91"/>
      <c r="D32" s="91"/>
      <c r="E32" s="91"/>
      <c r="F32" s="93"/>
      <c r="G32" s="171"/>
      <c r="H32" s="159">
        <f t="shared" ref="H32" si="41">I32+M32</f>
        <v>45</v>
      </c>
      <c r="I32" s="79">
        <f t="shared" ref="I32" si="42">SUM(J32:L32)</f>
        <v>45</v>
      </c>
      <c r="J32" s="97">
        <v>30</v>
      </c>
      <c r="K32" s="97"/>
      <c r="L32" s="97">
        <v>15</v>
      </c>
      <c r="M32" s="193"/>
      <c r="N32" s="360">
        <v>1</v>
      </c>
      <c r="O32" s="361">
        <v>1</v>
      </c>
      <c r="P32" s="360"/>
      <c r="Q32" s="361"/>
      <c r="R32" s="61"/>
      <c r="S32" s="73"/>
      <c r="T32" s="355"/>
      <c r="U32" s="80">
        <f>$N$7*N32</f>
        <v>17</v>
      </c>
      <c r="V32" s="81">
        <f>$O$7*O32</f>
        <v>22</v>
      </c>
      <c r="W32" s="81">
        <f>$P$7*P32</f>
        <v>0</v>
      </c>
      <c r="X32" s="82">
        <f>$Q$7*Q32</f>
        <v>0</v>
      </c>
      <c r="Y32" s="89">
        <f t="shared" ref="Y32" si="43">SUM(U32:X32)</f>
        <v>39</v>
      </c>
      <c r="Z32" s="822">
        <v>6</v>
      </c>
      <c r="AA32" s="162">
        <f t="shared" ref="AA32" si="44">SUM(Y32:Z32)</f>
        <v>45</v>
      </c>
      <c r="AB32" s="89"/>
      <c r="AC32" s="89"/>
      <c r="AD32" s="89"/>
      <c r="AE32" s="89"/>
      <c r="AF32" s="89"/>
      <c r="AG32" s="89"/>
      <c r="AH32" s="89"/>
      <c r="AI32" s="89"/>
      <c r="AJ32" s="89"/>
    </row>
    <row r="33" spans="1:47" ht="16.5" thickBot="1" x14ac:dyDescent="0.3">
      <c r="A33" s="832" t="s">
        <v>239</v>
      </c>
      <c r="B33" s="833" t="s">
        <v>238</v>
      </c>
      <c r="C33" s="91"/>
      <c r="D33" s="91"/>
      <c r="E33" s="91"/>
      <c r="F33" s="93"/>
      <c r="G33" s="171"/>
      <c r="H33" s="159">
        <f t="shared" ref="H33" si="45">I33+M33</f>
        <v>60</v>
      </c>
      <c r="I33" s="79">
        <f t="shared" ref="I33" si="46">SUM(J33:L33)</f>
        <v>60</v>
      </c>
      <c r="J33" s="97">
        <v>16</v>
      </c>
      <c r="K33" s="97"/>
      <c r="L33" s="97">
        <v>44</v>
      </c>
      <c r="M33" s="193"/>
      <c r="N33" s="360"/>
      <c r="O33" s="361"/>
      <c r="P33" s="360">
        <v>2</v>
      </c>
      <c r="Q33" s="361">
        <v>2</v>
      </c>
      <c r="R33" s="61"/>
      <c r="S33" s="73"/>
      <c r="T33" s="355"/>
      <c r="U33" s="80">
        <f>$N$7*N33</f>
        <v>0</v>
      </c>
      <c r="V33" s="81">
        <f>$O$7*O33</f>
        <v>0</v>
      </c>
      <c r="W33" s="81">
        <f>$P$7*P33</f>
        <v>30</v>
      </c>
      <c r="X33" s="82">
        <f>$Q$7*Q33</f>
        <v>30</v>
      </c>
      <c r="Y33" s="89">
        <f t="shared" si="8"/>
        <v>60</v>
      </c>
      <c r="Z33" s="822"/>
      <c r="AA33" s="162">
        <f t="shared" si="5"/>
        <v>60</v>
      </c>
      <c r="AB33" s="89"/>
      <c r="AC33" s="89"/>
      <c r="AD33" s="89"/>
      <c r="AE33" s="89"/>
      <c r="AF33" s="89"/>
      <c r="AG33" s="89"/>
      <c r="AH33" s="89"/>
      <c r="AI33" s="89"/>
      <c r="AJ33" s="89"/>
    </row>
    <row r="34" spans="1:47" s="176" customFormat="1" ht="32.25" thickBot="1" x14ac:dyDescent="0.3">
      <c r="A34" s="799">
        <v>16</v>
      </c>
      <c r="B34" s="466" t="s">
        <v>229</v>
      </c>
      <c r="C34" s="92"/>
      <c r="D34" s="92"/>
      <c r="E34" s="92"/>
      <c r="F34" s="195"/>
      <c r="G34" s="171"/>
      <c r="H34" s="96">
        <v>105</v>
      </c>
      <c r="I34" s="134"/>
      <c r="J34" s="98"/>
      <c r="K34" s="98"/>
      <c r="L34" s="98"/>
      <c r="M34" s="172"/>
      <c r="N34" s="362"/>
      <c r="O34" s="363"/>
      <c r="P34" s="362">
        <v>4</v>
      </c>
      <c r="Q34" s="363">
        <v>3</v>
      </c>
      <c r="R34" s="194"/>
      <c r="S34" s="195"/>
      <c r="T34" s="355"/>
      <c r="U34" s="173">
        <f>$N$7*N34</f>
        <v>0</v>
      </c>
      <c r="V34" s="174">
        <f>$O$7*O34</f>
        <v>0</v>
      </c>
      <c r="W34" s="174">
        <f>$P$7*P34</f>
        <v>60</v>
      </c>
      <c r="X34" s="175">
        <f>$Q$7*Q34</f>
        <v>45</v>
      </c>
      <c r="Y34" s="89">
        <f t="shared" ref="Y34:Y36" si="47">SUM(U34:X34)</f>
        <v>105</v>
      </c>
      <c r="Z34" s="822"/>
      <c r="AA34" s="162">
        <f t="shared" si="5"/>
        <v>105</v>
      </c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</row>
    <row r="35" spans="1:47" s="176" customFormat="1" ht="16.5" thickBot="1" x14ac:dyDescent="0.3">
      <c r="A35" s="834" t="s">
        <v>222</v>
      </c>
      <c r="B35" s="826" t="s">
        <v>173</v>
      </c>
      <c r="C35" s="92"/>
      <c r="D35" s="92"/>
      <c r="E35" s="92"/>
      <c r="F35" s="195"/>
      <c r="G35" s="171"/>
      <c r="H35" s="96"/>
      <c r="I35" s="134">
        <f t="shared" ref="I35" si="48">SUM(J35:L35)</f>
        <v>60</v>
      </c>
      <c r="J35" s="98">
        <v>30</v>
      </c>
      <c r="K35" s="98"/>
      <c r="L35" s="98">
        <v>30</v>
      </c>
      <c r="M35" s="172"/>
      <c r="N35" s="362"/>
      <c r="O35" s="363"/>
      <c r="P35" s="378"/>
      <c r="Q35" s="363"/>
      <c r="R35" s="194"/>
      <c r="S35" s="195"/>
      <c r="T35" s="355"/>
      <c r="U35" s="173">
        <f>$N$7*N35</f>
        <v>0</v>
      </c>
      <c r="V35" s="174">
        <f>$O$7*O35</f>
        <v>0</v>
      </c>
      <c r="W35" s="174">
        <f>$P$7*P35</f>
        <v>0</v>
      </c>
      <c r="X35" s="175">
        <f>$Q$7*Q35</f>
        <v>0</v>
      </c>
      <c r="Y35" s="89">
        <f t="shared" ref="Y35" si="49">SUM(U35:X35)</f>
        <v>0</v>
      </c>
      <c r="Z35" s="822"/>
      <c r="AA35" s="162">
        <f t="shared" si="5"/>
        <v>0</v>
      </c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</row>
    <row r="36" spans="1:47" s="176" customFormat="1" ht="16.5" thickBot="1" x14ac:dyDescent="0.3">
      <c r="A36" s="834" t="s">
        <v>223</v>
      </c>
      <c r="B36" s="826" t="s">
        <v>181</v>
      </c>
      <c r="C36" s="92"/>
      <c r="D36" s="92"/>
      <c r="E36" s="92"/>
      <c r="F36" s="195"/>
      <c r="G36" s="171"/>
      <c r="H36" s="96"/>
      <c r="I36" s="134">
        <f t="shared" ref="I36" si="50">SUM(J36:L36)</f>
        <v>45</v>
      </c>
      <c r="J36" s="98"/>
      <c r="K36" s="98">
        <v>45</v>
      </c>
      <c r="L36" s="98"/>
      <c r="M36" s="172"/>
      <c r="N36" s="362"/>
      <c r="O36" s="363"/>
      <c r="P36" s="378"/>
      <c r="Q36" s="363"/>
      <c r="R36" s="194"/>
      <c r="S36" s="195"/>
      <c r="T36" s="355"/>
      <c r="U36" s="173">
        <f>$N$7*N36</f>
        <v>0</v>
      </c>
      <c r="V36" s="174">
        <f>$O$7*O36</f>
        <v>0</v>
      </c>
      <c r="W36" s="174">
        <f>$P$7*P36</f>
        <v>0</v>
      </c>
      <c r="X36" s="175">
        <f>$Q$7*Q36</f>
        <v>0</v>
      </c>
      <c r="Y36" s="89">
        <f t="shared" si="47"/>
        <v>0</v>
      </c>
      <c r="Z36" s="822"/>
      <c r="AA36" s="162">
        <f t="shared" si="5"/>
        <v>0</v>
      </c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</row>
    <row r="37" spans="1:47" s="170" customFormat="1" ht="16.5" thickBot="1" x14ac:dyDescent="0.3">
      <c r="A37" s="798"/>
      <c r="B37" s="55" t="s">
        <v>96</v>
      </c>
      <c r="C37" s="55"/>
      <c r="D37" s="55"/>
      <c r="E37" s="55"/>
      <c r="F37" s="110"/>
      <c r="G37" s="112"/>
      <c r="H37" s="112">
        <f>SUM(H32:H36)</f>
        <v>210</v>
      </c>
      <c r="I37" s="112">
        <f t="shared" ref="I37:Q37" si="51">SUM(I32:I36)</f>
        <v>210</v>
      </c>
      <c r="J37" s="112">
        <f t="shared" si="51"/>
        <v>76</v>
      </c>
      <c r="K37" s="112">
        <f t="shared" si="51"/>
        <v>45</v>
      </c>
      <c r="L37" s="112">
        <f t="shared" si="51"/>
        <v>89</v>
      </c>
      <c r="M37" s="112">
        <f t="shared" si="51"/>
        <v>0</v>
      </c>
      <c r="N37" s="112">
        <f t="shared" si="51"/>
        <v>1</v>
      </c>
      <c r="O37" s="112">
        <f t="shared" si="51"/>
        <v>1</v>
      </c>
      <c r="P37" s="112">
        <f t="shared" si="51"/>
        <v>6</v>
      </c>
      <c r="Q37" s="112">
        <f t="shared" si="51"/>
        <v>5</v>
      </c>
      <c r="R37" s="111"/>
      <c r="S37" s="56"/>
      <c r="T37" s="356"/>
      <c r="U37" s="341"/>
      <c r="V37" s="340"/>
      <c r="W37" s="340"/>
      <c r="X37" s="342"/>
      <c r="Y37" s="89"/>
      <c r="Z37" s="823"/>
      <c r="AA37" s="162">
        <f t="shared" si="5"/>
        <v>0</v>
      </c>
      <c r="AB37" s="77"/>
      <c r="AC37" s="77"/>
      <c r="AD37" s="77"/>
      <c r="AE37" s="77"/>
      <c r="AF37" s="77"/>
      <c r="AG37" s="77"/>
      <c r="AH37" s="77"/>
      <c r="AI37" s="77"/>
      <c r="AJ37" s="77"/>
    </row>
    <row r="38" spans="1:47" ht="16.5" customHeight="1" thickBot="1" x14ac:dyDescent="0.3">
      <c r="A38" s="630" t="s">
        <v>210</v>
      </c>
      <c r="B38" s="631"/>
      <c r="C38" s="631"/>
      <c r="D38" s="631"/>
      <c r="E38" s="631"/>
      <c r="F38" s="631"/>
      <c r="G38" s="631"/>
      <c r="H38" s="631"/>
      <c r="I38" s="631"/>
      <c r="J38" s="631"/>
      <c r="K38" s="631"/>
      <c r="L38" s="631"/>
      <c r="M38" s="631"/>
      <c r="N38" s="631"/>
      <c r="O38" s="631"/>
      <c r="P38" s="631"/>
      <c r="Q38" s="631"/>
      <c r="R38" s="631"/>
      <c r="S38" s="632"/>
      <c r="T38" s="355"/>
      <c r="U38" s="337"/>
      <c r="V38" s="338"/>
      <c r="W38" s="338"/>
      <c r="X38" s="339"/>
      <c r="Z38" s="822"/>
      <c r="AA38" s="162">
        <f t="shared" si="5"/>
        <v>0</v>
      </c>
      <c r="AB38" s="89"/>
      <c r="AC38" s="89"/>
      <c r="AD38" s="89"/>
      <c r="AE38" s="89"/>
      <c r="AF38" s="89"/>
      <c r="AG38" s="89"/>
      <c r="AH38" s="89"/>
      <c r="AI38" s="89"/>
      <c r="AJ38" s="89"/>
    </row>
    <row r="39" spans="1:47" ht="16.5" thickBot="1" x14ac:dyDescent="0.3">
      <c r="A39" s="800">
        <v>23</v>
      </c>
      <c r="B39" s="211" t="s">
        <v>224</v>
      </c>
      <c r="C39" s="183"/>
      <c r="D39" s="183"/>
      <c r="E39" s="183"/>
      <c r="F39" s="184"/>
      <c r="G39" s="185"/>
      <c r="H39" s="187">
        <f>I39+M39</f>
        <v>105</v>
      </c>
      <c r="I39" s="79">
        <f>SUM(J39:L39)</f>
        <v>105</v>
      </c>
      <c r="J39" s="98">
        <v>45</v>
      </c>
      <c r="K39" s="98"/>
      <c r="L39" s="98">
        <v>60</v>
      </c>
      <c r="M39" s="186"/>
      <c r="N39" s="369"/>
      <c r="O39" s="370"/>
      <c r="P39" s="368">
        <v>3</v>
      </c>
      <c r="Q39" s="371">
        <v>4</v>
      </c>
      <c r="R39" s="71"/>
      <c r="S39" s="72"/>
      <c r="T39" s="355"/>
      <c r="U39" s="80">
        <f>$N$7*N39</f>
        <v>0</v>
      </c>
      <c r="V39" s="81">
        <f>$O$7*O39</f>
        <v>0</v>
      </c>
      <c r="W39" s="174">
        <f>$P$7*P39</f>
        <v>45</v>
      </c>
      <c r="X39" s="82">
        <f t="shared" ref="X39" si="52">$Q$7*Q39</f>
        <v>60</v>
      </c>
      <c r="Y39" s="89">
        <f t="shared" ref="Y39" si="53">SUM(U39:X39)</f>
        <v>105</v>
      </c>
      <c r="Z39" s="822"/>
      <c r="AA39" s="162">
        <f t="shared" si="5"/>
        <v>105</v>
      </c>
      <c r="AB39" s="89"/>
      <c r="AC39" s="89"/>
      <c r="AD39" s="89"/>
      <c r="AE39" s="89"/>
      <c r="AF39" s="89"/>
      <c r="AG39" s="89"/>
      <c r="AH39" s="89"/>
      <c r="AI39" s="89"/>
      <c r="AJ39" s="89"/>
    </row>
    <row r="40" spans="1:47" s="170" customFormat="1" ht="16.5" thickBot="1" x14ac:dyDescent="0.3">
      <c r="A40" s="798"/>
      <c r="B40" s="55" t="s">
        <v>96</v>
      </c>
      <c r="C40" s="55"/>
      <c r="D40" s="55"/>
      <c r="E40" s="55"/>
      <c r="F40" s="110"/>
      <c r="G40" s="112"/>
      <c r="H40" s="112">
        <f>SUM(H39:H39)</f>
        <v>105</v>
      </c>
      <c r="I40" s="112">
        <f>SUM(I39:I39)</f>
        <v>105</v>
      </c>
      <c r="J40" s="112">
        <f>SUM(J39:J39)</f>
        <v>45</v>
      </c>
      <c r="K40" s="112">
        <f>SUM(K39:K39)</f>
        <v>0</v>
      </c>
      <c r="L40" s="112">
        <f>SUM(L39:L39)</f>
        <v>60</v>
      </c>
      <c r="M40" s="112">
        <f>SUM(M39:M39)</f>
        <v>0</v>
      </c>
      <c r="N40" s="112">
        <f>SUM(N39:N39)</f>
        <v>0</v>
      </c>
      <c r="O40" s="112">
        <f>SUM(O39:O39)</f>
        <v>0</v>
      </c>
      <c r="P40" s="112">
        <f>SUM(P39:P39)</f>
        <v>3</v>
      </c>
      <c r="Q40" s="112">
        <f>SUM(Q39:Q39)</f>
        <v>4</v>
      </c>
      <c r="R40" s="119"/>
      <c r="S40" s="56"/>
      <c r="T40" s="356"/>
      <c r="U40" s="334"/>
      <c r="V40" s="335"/>
      <c r="W40" s="335"/>
      <c r="X40" s="336"/>
      <c r="Y40" s="89"/>
      <c r="Z40" s="823"/>
      <c r="AA40" s="162">
        <f t="shared" si="5"/>
        <v>0</v>
      </c>
      <c r="AB40" s="77"/>
      <c r="AC40" s="77"/>
      <c r="AD40" s="77"/>
      <c r="AE40" s="77"/>
      <c r="AF40" s="77"/>
      <c r="AG40" s="77"/>
      <c r="AH40" s="77"/>
      <c r="AI40" s="77"/>
      <c r="AJ40" s="77"/>
    </row>
    <row r="41" spans="1:47" ht="16.5" customHeight="1" thickBot="1" x14ac:dyDescent="0.3">
      <c r="A41" s="630" t="s">
        <v>211</v>
      </c>
      <c r="B41" s="631"/>
      <c r="C41" s="631"/>
      <c r="D41" s="631"/>
      <c r="E41" s="631"/>
      <c r="F41" s="631"/>
      <c r="G41" s="631"/>
      <c r="H41" s="631"/>
      <c r="I41" s="846"/>
      <c r="J41" s="846"/>
      <c r="K41" s="846"/>
      <c r="L41" s="846"/>
      <c r="M41" s="631"/>
      <c r="N41" s="631"/>
      <c r="O41" s="631"/>
      <c r="P41" s="846"/>
      <c r="Q41" s="846"/>
      <c r="R41" s="631"/>
      <c r="S41" s="632"/>
      <c r="T41" s="355"/>
      <c r="U41" s="337"/>
      <c r="V41" s="338"/>
      <c r="W41" s="338"/>
      <c r="X41" s="339"/>
      <c r="Z41" s="822"/>
      <c r="AA41" s="162">
        <f t="shared" si="5"/>
        <v>0</v>
      </c>
      <c r="AB41" s="89"/>
      <c r="AC41" s="89"/>
      <c r="AD41" s="89"/>
      <c r="AE41" s="89"/>
      <c r="AF41" s="89"/>
      <c r="AG41" s="89"/>
      <c r="AH41" s="89"/>
      <c r="AI41" s="89"/>
      <c r="AJ41" s="89"/>
    </row>
    <row r="42" spans="1:47" ht="16.5" thickBot="1" x14ac:dyDescent="0.3">
      <c r="A42" s="843">
        <v>21</v>
      </c>
      <c r="B42" s="759" t="s">
        <v>213</v>
      </c>
      <c r="C42" s="183"/>
      <c r="D42" s="183"/>
      <c r="E42" s="183"/>
      <c r="F42" s="184"/>
      <c r="G42" s="185"/>
      <c r="H42" s="845">
        <f t="shared" ref="H42" si="54">I42+M42</f>
        <v>60</v>
      </c>
      <c r="I42" s="848">
        <f t="shared" ref="I42" si="55">SUM(J42:L42)</f>
        <v>60</v>
      </c>
      <c r="J42" s="852">
        <v>30</v>
      </c>
      <c r="K42" s="852"/>
      <c r="L42" s="853">
        <v>30</v>
      </c>
      <c r="M42" s="700"/>
      <c r="N42" s="369"/>
      <c r="O42" s="849"/>
      <c r="P42" s="839">
        <v>2</v>
      </c>
      <c r="Q42" s="840">
        <v>2</v>
      </c>
      <c r="R42" s="850"/>
      <c r="S42" s="72"/>
      <c r="T42" s="355"/>
      <c r="U42" s="80">
        <f t="shared" ref="U42:U49" si="56">$N$7*N42</f>
        <v>0</v>
      </c>
      <c r="V42" s="81">
        <f t="shared" ref="V42:V49" si="57">$O$7*O42</f>
        <v>0</v>
      </c>
      <c r="W42" s="81">
        <f t="shared" ref="W42:W49" si="58">$P$7*P42</f>
        <v>30</v>
      </c>
      <c r="X42" s="82">
        <f t="shared" ref="X42:X49" si="59">$Q$7*Q42</f>
        <v>30</v>
      </c>
      <c r="Y42" s="89">
        <f t="shared" si="8"/>
        <v>60</v>
      </c>
      <c r="Z42" s="822"/>
      <c r="AA42" s="162">
        <f t="shared" si="5"/>
        <v>60</v>
      </c>
      <c r="AB42" s="89"/>
    </row>
    <row r="43" spans="1:47" ht="16.5" thickBot="1" x14ac:dyDescent="0.3">
      <c r="A43" s="843">
        <v>22</v>
      </c>
      <c r="B43" s="758" t="s">
        <v>217</v>
      </c>
      <c r="C43" s="183"/>
      <c r="D43" s="183"/>
      <c r="E43" s="183"/>
      <c r="F43" s="184"/>
      <c r="G43" s="185"/>
      <c r="H43" s="845">
        <f>I43+M43</f>
        <v>90</v>
      </c>
      <c r="I43" s="856">
        <f>SUM(J43:L43)</f>
        <v>90</v>
      </c>
      <c r="J43" s="854">
        <v>44</v>
      </c>
      <c r="K43" s="854"/>
      <c r="L43" s="855">
        <v>46</v>
      </c>
      <c r="M43" s="700"/>
      <c r="N43" s="369"/>
      <c r="O43" s="849"/>
      <c r="P43" s="864">
        <v>2</v>
      </c>
      <c r="Q43" s="865">
        <v>4</v>
      </c>
      <c r="R43" s="850"/>
      <c r="S43" s="72"/>
      <c r="T43" s="355"/>
      <c r="U43" s="80">
        <f t="shared" si="56"/>
        <v>0</v>
      </c>
      <c r="V43" s="81">
        <f t="shared" si="57"/>
        <v>0</v>
      </c>
      <c r="W43" s="81">
        <f t="shared" si="58"/>
        <v>30</v>
      </c>
      <c r="X43" s="82">
        <f t="shared" si="59"/>
        <v>60</v>
      </c>
      <c r="Y43" s="89">
        <f t="shared" si="8"/>
        <v>90</v>
      </c>
      <c r="Z43" s="822"/>
      <c r="AA43" s="162">
        <f t="shared" si="5"/>
        <v>90</v>
      </c>
      <c r="AB43" s="89"/>
    </row>
    <row r="44" spans="1:47" s="57" customFormat="1" ht="16.5" thickBot="1" x14ac:dyDescent="0.3">
      <c r="A44" s="798"/>
      <c r="B44" s="55" t="s">
        <v>96</v>
      </c>
      <c r="C44" s="55"/>
      <c r="D44" s="55"/>
      <c r="E44" s="55"/>
      <c r="F44" s="110"/>
      <c r="G44" s="112"/>
      <c r="H44" s="333">
        <f>SUM(H42:H43)</f>
        <v>150</v>
      </c>
      <c r="I44" s="847">
        <f t="shared" ref="I44:Q44" si="60">SUM(I42:I43)</f>
        <v>150</v>
      </c>
      <c r="J44" s="847">
        <f t="shared" si="60"/>
        <v>74</v>
      </c>
      <c r="K44" s="847">
        <f t="shared" si="60"/>
        <v>0</v>
      </c>
      <c r="L44" s="847">
        <f t="shared" si="60"/>
        <v>76</v>
      </c>
      <c r="M44" s="333">
        <f t="shared" si="60"/>
        <v>0</v>
      </c>
      <c r="N44" s="333">
        <f t="shared" si="60"/>
        <v>0</v>
      </c>
      <c r="O44" s="333">
        <f t="shared" si="60"/>
        <v>0</v>
      </c>
      <c r="P44" s="847">
        <f t="shared" si="60"/>
        <v>4</v>
      </c>
      <c r="Q44" s="847">
        <f t="shared" si="60"/>
        <v>6</v>
      </c>
      <c r="R44" s="112"/>
      <c r="S44" s="112"/>
      <c r="T44" s="356"/>
      <c r="U44" s="633"/>
      <c r="V44" s="634"/>
      <c r="W44" s="634"/>
      <c r="X44" s="635"/>
      <c r="Y44" s="89"/>
      <c r="Z44" s="823"/>
      <c r="AA44" s="162">
        <f t="shared" si="5"/>
        <v>0</v>
      </c>
      <c r="AB44" s="77"/>
    </row>
    <row r="45" spans="1:47" ht="16.5" customHeight="1" thickBot="1" x14ac:dyDescent="0.3">
      <c r="A45" s="630" t="s">
        <v>171</v>
      </c>
      <c r="B45" s="631"/>
      <c r="C45" s="631"/>
      <c r="D45" s="631"/>
      <c r="E45" s="631"/>
      <c r="F45" s="631"/>
      <c r="G45" s="631"/>
      <c r="H45" s="631"/>
      <c r="I45" s="631"/>
      <c r="J45" s="631"/>
      <c r="K45" s="631"/>
      <c r="L45" s="631"/>
      <c r="M45" s="631"/>
      <c r="N45" s="631"/>
      <c r="O45" s="631"/>
      <c r="P45" s="631"/>
      <c r="Q45" s="631"/>
      <c r="R45" s="631"/>
      <c r="S45" s="632"/>
      <c r="T45" s="355"/>
      <c r="U45" s="337"/>
      <c r="V45" s="338"/>
      <c r="W45" s="338"/>
      <c r="X45" s="339"/>
      <c r="Z45" s="822"/>
      <c r="AA45" s="162">
        <f t="shared" ref="AA45:AA48" si="61">SUM(Y45:Z45)</f>
        <v>0</v>
      </c>
      <c r="AB45" s="89"/>
      <c r="AC45" s="89"/>
      <c r="AD45" s="89"/>
      <c r="AE45" s="89"/>
      <c r="AF45" s="89"/>
      <c r="AG45" s="89"/>
      <c r="AH45" s="89"/>
      <c r="AI45" s="89"/>
      <c r="AJ45" s="89"/>
    </row>
    <row r="46" spans="1:47" s="57" customFormat="1" ht="18.75" customHeight="1" thickBot="1" x14ac:dyDescent="0.3">
      <c r="A46" s="804"/>
      <c r="B46" s="760" t="s">
        <v>249</v>
      </c>
      <c r="C46" s="177"/>
      <c r="D46" s="178"/>
      <c r="E46" s="177"/>
      <c r="F46" s="179"/>
      <c r="G46" s="180"/>
      <c r="H46" s="159">
        <f>I46+M46</f>
        <v>46</v>
      </c>
      <c r="I46" s="210">
        <f>SUM(J46:L46)</f>
        <v>0</v>
      </c>
      <c r="J46" s="98"/>
      <c r="K46" s="98"/>
      <c r="L46" s="98"/>
      <c r="M46" s="186">
        <v>46</v>
      </c>
      <c r="N46" s="366"/>
      <c r="O46" s="367"/>
      <c r="P46" s="839"/>
      <c r="Q46" s="840"/>
      <c r="R46" s="349"/>
      <c r="S46" s="73"/>
      <c r="T46" s="356"/>
      <c r="U46" s="80">
        <f t="shared" ref="U46:U48" si="62">$N$7*N46</f>
        <v>0</v>
      </c>
      <c r="V46" s="81">
        <f t="shared" ref="V46:V48" si="63">$O$7*O46</f>
        <v>0</v>
      </c>
      <c r="W46" s="81">
        <f t="shared" ref="W46:W48" si="64">$P$7*P46</f>
        <v>0</v>
      </c>
      <c r="X46" s="82">
        <f t="shared" ref="X46:X48" si="65">$Q$7*Q46</f>
        <v>0</v>
      </c>
      <c r="Y46" s="851">
        <v>46</v>
      </c>
      <c r="Z46" s="823"/>
      <c r="AA46" s="162">
        <f t="shared" si="61"/>
        <v>46</v>
      </c>
      <c r="AB46" s="77"/>
    </row>
    <row r="47" spans="1:47" s="57" customFormat="1" ht="18.75" customHeight="1" thickBot="1" x14ac:dyDescent="0.3">
      <c r="A47" s="804"/>
      <c r="B47" s="759" t="s">
        <v>250</v>
      </c>
      <c r="C47" s="177"/>
      <c r="D47" s="178"/>
      <c r="E47" s="177"/>
      <c r="F47" s="179"/>
      <c r="G47" s="180"/>
      <c r="H47" s="187">
        <f>I47+M47</f>
        <v>44</v>
      </c>
      <c r="I47" s="210">
        <f>SUM(J47:L47)</f>
        <v>0</v>
      </c>
      <c r="J47" s="98"/>
      <c r="K47" s="98"/>
      <c r="L47" s="98"/>
      <c r="M47" s="186">
        <v>44</v>
      </c>
      <c r="N47" s="366"/>
      <c r="O47" s="367"/>
      <c r="P47" s="368"/>
      <c r="Q47" s="371"/>
      <c r="R47" s="349"/>
      <c r="S47" s="73"/>
      <c r="T47" s="356"/>
      <c r="U47" s="80">
        <f t="shared" si="62"/>
        <v>0</v>
      </c>
      <c r="V47" s="81">
        <f t="shared" si="63"/>
        <v>0</v>
      </c>
      <c r="W47" s="81">
        <f t="shared" si="64"/>
        <v>0</v>
      </c>
      <c r="X47" s="82">
        <f t="shared" si="65"/>
        <v>0</v>
      </c>
      <c r="Y47" s="89">
        <v>44</v>
      </c>
      <c r="Z47" s="823"/>
      <c r="AA47" s="162">
        <f t="shared" ref="AA47:AA48" si="66">SUM(Y47:Z47)</f>
        <v>44</v>
      </c>
      <c r="AB47" s="77"/>
    </row>
    <row r="48" spans="1:47" s="57" customFormat="1" ht="18.75" customHeight="1" thickBot="1" x14ac:dyDescent="0.3">
      <c r="A48" s="805"/>
      <c r="B48" s="761" t="s">
        <v>251</v>
      </c>
      <c r="C48" s="183"/>
      <c r="D48" s="183"/>
      <c r="E48" s="183"/>
      <c r="F48" s="184"/>
      <c r="G48" s="185"/>
      <c r="H48" s="96">
        <f>I48+M48</f>
        <v>44</v>
      </c>
      <c r="I48" s="210">
        <f>SUM(J48:L48)</f>
        <v>0</v>
      </c>
      <c r="J48" s="98"/>
      <c r="K48" s="98"/>
      <c r="L48" s="98"/>
      <c r="M48" s="219">
        <v>44</v>
      </c>
      <c r="N48" s="369"/>
      <c r="O48" s="370"/>
      <c r="P48" s="368"/>
      <c r="Q48" s="371"/>
      <c r="R48" s="71"/>
      <c r="S48" s="72"/>
      <c r="T48" s="356"/>
      <c r="U48" s="80">
        <f t="shared" si="62"/>
        <v>0</v>
      </c>
      <c r="V48" s="81">
        <f t="shared" si="63"/>
        <v>0</v>
      </c>
      <c r="W48" s="81">
        <f t="shared" si="64"/>
        <v>0</v>
      </c>
      <c r="X48" s="82">
        <f t="shared" si="65"/>
        <v>0</v>
      </c>
      <c r="Y48" s="851">
        <v>44</v>
      </c>
      <c r="Z48" s="823"/>
      <c r="AA48" s="162">
        <f t="shared" si="66"/>
        <v>44</v>
      </c>
      <c r="AB48" s="77"/>
    </row>
    <row r="49" spans="1:46" s="57" customFormat="1" ht="18.75" customHeight="1" thickBot="1" x14ac:dyDescent="0.3">
      <c r="A49" s="805"/>
      <c r="B49" s="761" t="s">
        <v>252</v>
      </c>
      <c r="C49" s="183"/>
      <c r="D49" s="183"/>
      <c r="E49" s="183"/>
      <c r="F49" s="184"/>
      <c r="G49" s="185"/>
      <c r="H49" s="96">
        <f>I49+M49</f>
        <v>206</v>
      </c>
      <c r="I49" s="210">
        <f>SUM(J49:L49)</f>
        <v>0</v>
      </c>
      <c r="J49" s="98"/>
      <c r="K49" s="98"/>
      <c r="L49" s="98"/>
      <c r="M49" s="219">
        <v>206</v>
      </c>
      <c r="N49" s="369"/>
      <c r="O49" s="370"/>
      <c r="P49" s="866"/>
      <c r="Q49" s="867"/>
      <c r="R49" s="71"/>
      <c r="S49" s="72"/>
      <c r="T49" s="356"/>
      <c r="U49" s="80">
        <f t="shared" si="56"/>
        <v>0</v>
      </c>
      <c r="V49" s="81">
        <f t="shared" si="57"/>
        <v>0</v>
      </c>
      <c r="W49" s="81">
        <f t="shared" si="58"/>
        <v>0</v>
      </c>
      <c r="X49" s="82">
        <f t="shared" si="59"/>
        <v>0</v>
      </c>
      <c r="Y49" s="851">
        <v>206</v>
      </c>
      <c r="Z49" s="823"/>
      <c r="AA49" s="162">
        <f t="shared" si="5"/>
        <v>206</v>
      </c>
      <c r="AB49" s="77"/>
    </row>
    <row r="50" spans="1:46" s="57" customFormat="1" ht="16.5" thickBot="1" x14ac:dyDescent="0.3">
      <c r="A50" s="798"/>
      <c r="B50" s="55" t="s">
        <v>96</v>
      </c>
      <c r="C50" s="55"/>
      <c r="D50" s="55"/>
      <c r="E50" s="55"/>
      <c r="F50" s="110"/>
      <c r="G50" s="112"/>
      <c r="H50" s="333">
        <f>SUM(H46:H49)</f>
        <v>340</v>
      </c>
      <c r="I50" s="333">
        <f>SUM(I46:I49)</f>
        <v>0</v>
      </c>
      <c r="J50" s="333">
        <f>SUM(J46:J49)</f>
        <v>0</v>
      </c>
      <c r="K50" s="333">
        <f>SUM(K46:K49)</f>
        <v>0</v>
      </c>
      <c r="L50" s="333">
        <f>SUM(L46:L49)</f>
        <v>0</v>
      </c>
      <c r="M50" s="333">
        <f>SUM(M46:M49)</f>
        <v>340</v>
      </c>
      <c r="N50" s="333">
        <f>SUM(N46:N49)</f>
        <v>0</v>
      </c>
      <c r="O50" s="333">
        <f>SUM(O46:O49)</f>
        <v>0</v>
      </c>
      <c r="P50" s="333">
        <f>SUM(P46:P49)</f>
        <v>0</v>
      </c>
      <c r="Q50" s="333">
        <f>SUM(Q46:Q49)</f>
        <v>0</v>
      </c>
      <c r="R50" s="112"/>
      <c r="S50" s="112"/>
      <c r="T50" s="356"/>
      <c r="U50" s="633"/>
      <c r="V50" s="634"/>
      <c r="W50" s="634"/>
      <c r="X50" s="635"/>
      <c r="Y50" s="89"/>
      <c r="Z50" s="823"/>
      <c r="AA50" s="162">
        <f t="shared" ref="AA50" si="67">SUM(Y50:Z50)</f>
        <v>0</v>
      </c>
      <c r="AB50" s="77"/>
    </row>
    <row r="51" spans="1:46" ht="26.25" customHeight="1" thickBot="1" x14ac:dyDescent="0.3">
      <c r="A51" s="801"/>
      <c r="B51" s="190" t="s">
        <v>99</v>
      </c>
      <c r="C51" s="76"/>
      <c r="D51" s="68"/>
      <c r="E51" s="68"/>
      <c r="F51" s="104"/>
      <c r="G51" s="69"/>
      <c r="H51" s="191">
        <f>H30+H37+H40+H44+H50</f>
        <v>2660</v>
      </c>
      <c r="I51" s="191">
        <f t="shared" ref="I51:Q51" si="68">I30+I37+I40+I44+I50</f>
        <v>2320</v>
      </c>
      <c r="J51" s="191">
        <f t="shared" si="68"/>
        <v>1122</v>
      </c>
      <c r="K51" s="191">
        <f t="shared" si="68"/>
        <v>75</v>
      </c>
      <c r="L51" s="191">
        <f t="shared" si="68"/>
        <v>1123</v>
      </c>
      <c r="M51" s="191">
        <f t="shared" si="68"/>
        <v>340</v>
      </c>
      <c r="N51" s="191">
        <f t="shared" si="68"/>
        <v>32</v>
      </c>
      <c r="O51" s="191">
        <f t="shared" si="68"/>
        <v>32</v>
      </c>
      <c r="P51" s="191">
        <f t="shared" si="68"/>
        <v>35</v>
      </c>
      <c r="Q51" s="191">
        <f t="shared" si="68"/>
        <v>37</v>
      </c>
      <c r="R51" s="76"/>
      <c r="S51" s="70"/>
      <c r="T51" s="357"/>
      <c r="U51" s="85">
        <f>SUM(U11:U49)</f>
        <v>544</v>
      </c>
      <c r="V51" s="122">
        <f>SUM(V11:V49)</f>
        <v>704</v>
      </c>
      <c r="W51" s="122">
        <f>SUM(W11:W49)</f>
        <v>525</v>
      </c>
      <c r="X51" s="123">
        <f>SUM(X11:X49)</f>
        <v>555</v>
      </c>
      <c r="Y51" s="851">
        <f>SUM(Y11:Y49)</f>
        <v>2668</v>
      </c>
      <c r="Z51" s="851">
        <v>-8</v>
      </c>
      <c r="AA51" s="54">
        <f>SUM(AA11:AA49)</f>
        <v>2660</v>
      </c>
      <c r="AB51" s="89"/>
    </row>
    <row r="52" spans="1:46" s="60" customFormat="1" ht="19.5" thickBot="1" x14ac:dyDescent="0.35">
      <c r="A52" s="802"/>
      <c r="B52" s="62" t="s">
        <v>100</v>
      </c>
      <c r="C52" s="74"/>
      <c r="D52" s="74"/>
      <c r="E52" s="74"/>
      <c r="F52" s="105"/>
      <c r="G52" s="109"/>
      <c r="H52" s="108"/>
      <c r="I52" s="106"/>
      <c r="J52" s="74"/>
      <c r="K52" s="74"/>
      <c r="L52" s="74"/>
      <c r="M52" s="105"/>
      <c r="N52" s="192" t="s">
        <v>172</v>
      </c>
      <c r="O52" s="192" t="s">
        <v>172</v>
      </c>
      <c r="P52" s="192" t="s">
        <v>172</v>
      </c>
      <c r="Q52" s="192" t="s">
        <v>172</v>
      </c>
      <c r="R52" s="107"/>
      <c r="S52" s="75"/>
      <c r="T52" s="467"/>
      <c r="U52" s="683">
        <f>U51+V51</f>
        <v>1248</v>
      </c>
      <c r="V52" s="684"/>
      <c r="W52" s="636">
        <f>W51+X51</f>
        <v>1080</v>
      </c>
      <c r="X52" s="637"/>
      <c r="Y52" s="89">
        <f>SUM(U52:X52)</f>
        <v>2328</v>
      </c>
      <c r="Z52" s="824"/>
      <c r="AA52" s="276"/>
      <c r="AB52" s="276"/>
      <c r="AC52" s="276"/>
    </row>
    <row r="53" spans="1:46" ht="48.75" customHeight="1" thickBot="1" x14ac:dyDescent="0.3">
      <c r="A53" s="671" t="s">
        <v>102</v>
      </c>
      <c r="B53" s="672"/>
      <c r="C53" s="672"/>
      <c r="D53" s="672"/>
      <c r="E53" s="672"/>
      <c r="F53" s="672"/>
      <c r="G53" s="672"/>
      <c r="H53" s="672"/>
      <c r="I53" s="672"/>
      <c r="J53" s="672"/>
      <c r="K53" s="672"/>
      <c r="L53" s="672"/>
      <c r="M53" s="672"/>
      <c r="N53" s="672"/>
      <c r="O53" s="672"/>
      <c r="P53" s="672"/>
      <c r="Q53" s="672"/>
      <c r="R53" s="672"/>
      <c r="S53" s="673"/>
      <c r="T53" s="355"/>
      <c r="V53" s="89"/>
      <c r="W53" s="89"/>
      <c r="X53" s="89"/>
      <c r="Z53" s="89"/>
      <c r="AA53" s="89"/>
      <c r="AE53" s="54">
        <v>2660</v>
      </c>
    </row>
    <row r="54" spans="1:46" s="196" customFormat="1" ht="21" customHeight="1" thickBot="1" x14ac:dyDescent="0.3">
      <c r="A54" s="646" t="s">
        <v>103</v>
      </c>
      <c r="B54" s="647"/>
      <c r="C54" s="647"/>
      <c r="D54" s="647"/>
      <c r="E54" s="647"/>
      <c r="F54" s="647"/>
      <c r="G54" s="647"/>
      <c r="H54" s="647"/>
      <c r="I54" s="647"/>
      <c r="J54" s="647"/>
      <c r="K54" s="647"/>
      <c r="L54" s="647"/>
      <c r="M54" s="647"/>
      <c r="N54" s="647"/>
      <c r="O54" s="647"/>
      <c r="P54" s="647"/>
      <c r="Q54" s="647"/>
      <c r="R54" s="647"/>
      <c r="S54" s="648"/>
      <c r="T54" s="197"/>
      <c r="U54" s="197"/>
      <c r="V54" s="197"/>
      <c r="AE54" s="196">
        <v>1330</v>
      </c>
    </row>
    <row r="55" spans="1:46" s="198" customFormat="1" ht="16.5" thickBot="1" x14ac:dyDescent="0.3">
      <c r="A55" s="649" t="s">
        <v>174</v>
      </c>
      <c r="B55" s="650"/>
      <c r="C55" s="650"/>
      <c r="D55" s="650"/>
      <c r="E55" s="650"/>
      <c r="F55" s="650"/>
      <c r="G55" s="650"/>
      <c r="H55" s="650"/>
      <c r="I55" s="650"/>
      <c r="J55" s="650"/>
      <c r="K55" s="650"/>
      <c r="L55" s="650"/>
      <c r="M55" s="650"/>
      <c r="N55" s="651"/>
      <c r="O55" s="651"/>
      <c r="P55" s="651"/>
      <c r="Q55" s="651"/>
      <c r="R55" s="651"/>
      <c r="S55" s="652"/>
      <c r="T55" s="352"/>
      <c r="W55" s="705">
        <v>3</v>
      </c>
      <c r="X55" s="705">
        <v>4</v>
      </c>
      <c r="Y55" s="705">
        <v>5</v>
      </c>
      <c r="Z55" s="705">
        <v>6</v>
      </c>
      <c r="AE55" s="198">
        <f>1330/2</f>
        <v>665</v>
      </c>
    </row>
    <row r="56" spans="1:46" s="207" customFormat="1" x14ac:dyDescent="0.25">
      <c r="A56" s="803" t="s">
        <v>104</v>
      </c>
      <c r="B56" s="828" t="s">
        <v>206</v>
      </c>
      <c r="C56" s="764"/>
      <c r="D56" s="728">
        <v>2</v>
      </c>
      <c r="E56" s="762"/>
      <c r="F56" s="200"/>
      <c r="G56" s="201">
        <v>3</v>
      </c>
      <c r="H56" s="781">
        <f t="shared" ref="H56:H61" si="69">G56*30</f>
        <v>90</v>
      </c>
      <c r="I56" s="782">
        <f t="shared" ref="I56:I61" si="70">SUM(J56:L56)</f>
        <v>34</v>
      </c>
      <c r="J56" s="783">
        <v>20</v>
      </c>
      <c r="K56" s="783"/>
      <c r="L56" s="784">
        <v>14</v>
      </c>
      <c r="M56" s="204">
        <f t="shared" ref="M56:M61" si="71">H56-I56</f>
        <v>56</v>
      </c>
      <c r="N56" s="309"/>
      <c r="O56" s="699"/>
      <c r="P56" s="790"/>
      <c r="Q56" s="728">
        <v>2</v>
      </c>
      <c r="R56" s="691"/>
      <c r="S56" s="692"/>
      <c r="T56" s="353"/>
      <c r="U56" s="206">
        <f t="shared" ref="U56:U64" si="72">I56/H56</f>
        <v>0.37777777777777777</v>
      </c>
      <c r="V56" s="206" t="str">
        <f t="shared" ref="V56:V61" si="73">IF(U56&gt;50%,U56,"")</f>
        <v/>
      </c>
      <c r="W56" s="707"/>
      <c r="X56" s="708">
        <v>3</v>
      </c>
      <c r="Y56" s="708"/>
      <c r="Z56" s="709"/>
    </row>
    <row r="57" spans="1:46" s="207" customFormat="1" x14ac:dyDescent="0.25">
      <c r="A57" s="841" t="s">
        <v>105</v>
      </c>
      <c r="B57" s="759" t="s">
        <v>213</v>
      </c>
      <c r="C57" s="765">
        <v>2</v>
      </c>
      <c r="D57" s="183">
        <v>1</v>
      </c>
      <c r="E57" s="686"/>
      <c r="F57" s="208"/>
      <c r="G57" s="185">
        <v>4</v>
      </c>
      <c r="H57" s="209">
        <f t="shared" si="69"/>
        <v>120</v>
      </c>
      <c r="I57" s="210">
        <f t="shared" si="70"/>
        <v>60</v>
      </c>
      <c r="J57" s="188">
        <v>30</v>
      </c>
      <c r="K57" s="188"/>
      <c r="L57" s="189">
        <v>30</v>
      </c>
      <c r="M57" s="186">
        <f t="shared" si="71"/>
        <v>60</v>
      </c>
      <c r="N57" s="280"/>
      <c r="O57" s="700"/>
      <c r="P57" s="765">
        <v>2</v>
      </c>
      <c r="Q57" s="183">
        <v>2</v>
      </c>
      <c r="R57" s="183"/>
      <c r="S57" s="184"/>
      <c r="T57" s="353"/>
      <c r="U57" s="206">
        <f t="shared" si="72"/>
        <v>0.5</v>
      </c>
      <c r="V57" s="206" t="str">
        <f t="shared" si="73"/>
        <v/>
      </c>
      <c r="W57" s="710">
        <v>2</v>
      </c>
      <c r="X57" s="199">
        <v>2</v>
      </c>
      <c r="Y57" s="199"/>
      <c r="Z57" s="711"/>
    </row>
    <row r="58" spans="1:46" s="207" customFormat="1" ht="30" x14ac:dyDescent="0.25">
      <c r="A58" s="804" t="s">
        <v>106</v>
      </c>
      <c r="B58" s="835" t="s">
        <v>207</v>
      </c>
      <c r="C58" s="765"/>
      <c r="D58" s="183">
        <v>1.2</v>
      </c>
      <c r="E58" s="686"/>
      <c r="F58" s="208"/>
      <c r="G58" s="185">
        <v>4</v>
      </c>
      <c r="H58" s="209">
        <f t="shared" si="69"/>
        <v>120</v>
      </c>
      <c r="I58" s="210">
        <f t="shared" si="70"/>
        <v>60</v>
      </c>
      <c r="J58" s="188">
        <v>14</v>
      </c>
      <c r="K58" s="188"/>
      <c r="L58" s="189">
        <v>46</v>
      </c>
      <c r="M58" s="186">
        <f t="shared" si="71"/>
        <v>60</v>
      </c>
      <c r="N58" s="280"/>
      <c r="O58" s="700"/>
      <c r="P58" s="765">
        <v>2</v>
      </c>
      <c r="Q58" s="183">
        <v>2</v>
      </c>
      <c r="R58" s="183"/>
      <c r="S58" s="184"/>
      <c r="T58" s="353"/>
      <c r="U58" s="206">
        <f t="shared" si="72"/>
        <v>0.5</v>
      </c>
      <c r="V58" s="206" t="str">
        <f t="shared" si="73"/>
        <v/>
      </c>
      <c r="W58" s="710">
        <v>2</v>
      </c>
      <c r="X58" s="199">
        <v>2</v>
      </c>
      <c r="Y58" s="199"/>
      <c r="Z58" s="711"/>
    </row>
    <row r="59" spans="1:46" s="207" customFormat="1" x14ac:dyDescent="0.25">
      <c r="A59" s="804" t="s">
        <v>107</v>
      </c>
      <c r="B59" s="835" t="s">
        <v>208</v>
      </c>
      <c r="C59" s="765">
        <v>2</v>
      </c>
      <c r="D59" s="183">
        <v>1</v>
      </c>
      <c r="E59" s="686"/>
      <c r="F59" s="208"/>
      <c r="G59" s="185">
        <v>4</v>
      </c>
      <c r="H59" s="209">
        <f t="shared" si="69"/>
        <v>120</v>
      </c>
      <c r="I59" s="210">
        <f t="shared" si="70"/>
        <v>60</v>
      </c>
      <c r="J59" s="188">
        <v>16</v>
      </c>
      <c r="K59" s="188"/>
      <c r="L59" s="189">
        <v>44</v>
      </c>
      <c r="M59" s="186">
        <f t="shared" si="71"/>
        <v>60</v>
      </c>
      <c r="N59" s="280"/>
      <c r="O59" s="700"/>
      <c r="P59" s="765">
        <v>2</v>
      </c>
      <c r="Q59" s="183">
        <v>2</v>
      </c>
      <c r="R59" s="183"/>
      <c r="S59" s="184"/>
      <c r="T59" s="353"/>
      <c r="U59" s="206">
        <f t="shared" si="72"/>
        <v>0.5</v>
      </c>
      <c r="V59" s="206" t="str">
        <f t="shared" si="73"/>
        <v/>
      </c>
      <c r="W59" s="710">
        <v>2</v>
      </c>
      <c r="X59" s="199">
        <v>2</v>
      </c>
      <c r="Y59" s="199"/>
      <c r="Z59" s="711"/>
    </row>
    <row r="60" spans="1:46" s="207" customFormat="1" x14ac:dyDescent="0.25">
      <c r="A60" s="841" t="s">
        <v>108</v>
      </c>
      <c r="B60" s="760" t="s">
        <v>214</v>
      </c>
      <c r="C60" s="765"/>
      <c r="D60" s="183">
        <v>2</v>
      </c>
      <c r="E60" s="686"/>
      <c r="F60" s="208"/>
      <c r="G60" s="185">
        <v>4</v>
      </c>
      <c r="H60" s="209">
        <f t="shared" si="69"/>
        <v>120</v>
      </c>
      <c r="I60" s="210">
        <f t="shared" si="70"/>
        <v>46</v>
      </c>
      <c r="J60" s="188">
        <v>30</v>
      </c>
      <c r="K60" s="188"/>
      <c r="L60" s="189">
        <v>16</v>
      </c>
      <c r="M60" s="186">
        <f t="shared" si="71"/>
        <v>74</v>
      </c>
      <c r="N60" s="280"/>
      <c r="O60" s="700"/>
      <c r="P60" s="765"/>
      <c r="Q60" s="183">
        <v>3</v>
      </c>
      <c r="R60" s="183"/>
      <c r="S60" s="184"/>
      <c r="T60" s="353"/>
      <c r="U60" s="206">
        <f t="shared" si="72"/>
        <v>0.38333333333333336</v>
      </c>
      <c r="V60" s="206" t="str">
        <f t="shared" si="73"/>
        <v/>
      </c>
      <c r="W60" s="710"/>
      <c r="X60" s="199">
        <v>4</v>
      </c>
      <c r="Y60" s="199"/>
      <c r="Z60" s="711"/>
    </row>
    <row r="61" spans="1:46" s="207" customFormat="1" x14ac:dyDescent="0.25">
      <c r="A61" s="841" t="s">
        <v>109</v>
      </c>
      <c r="B61" s="759" t="s">
        <v>215</v>
      </c>
      <c r="C61" s="765"/>
      <c r="D61" s="183">
        <v>2</v>
      </c>
      <c r="E61" s="686"/>
      <c r="F61" s="208"/>
      <c r="G61" s="185">
        <v>4</v>
      </c>
      <c r="H61" s="209">
        <f t="shared" si="69"/>
        <v>120</v>
      </c>
      <c r="I61" s="210">
        <f t="shared" si="70"/>
        <v>44</v>
      </c>
      <c r="J61" s="188">
        <v>30</v>
      </c>
      <c r="K61" s="188"/>
      <c r="L61" s="189">
        <v>14</v>
      </c>
      <c r="M61" s="186">
        <f t="shared" si="71"/>
        <v>76</v>
      </c>
      <c r="N61" s="280"/>
      <c r="O61" s="700"/>
      <c r="P61" s="765"/>
      <c r="Q61" s="183">
        <v>3</v>
      </c>
      <c r="R61" s="183"/>
      <c r="S61" s="184"/>
      <c r="T61" s="353"/>
      <c r="U61" s="206">
        <f t="shared" si="72"/>
        <v>0.36666666666666664</v>
      </c>
      <c r="V61" s="206" t="str">
        <f t="shared" si="73"/>
        <v/>
      </c>
      <c r="W61" s="710"/>
      <c r="X61" s="199">
        <v>4</v>
      </c>
      <c r="Y61" s="199"/>
      <c r="Z61" s="711"/>
    </row>
    <row r="62" spans="1:46" s="207" customFormat="1" x14ac:dyDescent="0.25">
      <c r="A62" s="842" t="s">
        <v>110</v>
      </c>
      <c r="B62" s="761" t="s">
        <v>216</v>
      </c>
      <c r="C62" s="766"/>
      <c r="D62" s="212">
        <v>1</v>
      </c>
      <c r="E62" s="687"/>
      <c r="F62" s="213"/>
      <c r="G62" s="214">
        <v>4</v>
      </c>
      <c r="H62" s="215">
        <f>G62*30</f>
        <v>120</v>
      </c>
      <c r="I62" s="216">
        <f>SUM(J62:L62)</f>
        <v>44</v>
      </c>
      <c r="J62" s="217">
        <v>30</v>
      </c>
      <c r="K62" s="217"/>
      <c r="L62" s="218">
        <v>14</v>
      </c>
      <c r="M62" s="219">
        <f>H62-I62</f>
        <v>76</v>
      </c>
      <c r="N62" s="281"/>
      <c r="O62" s="701"/>
      <c r="P62" s="766">
        <v>3</v>
      </c>
      <c r="Q62" s="212"/>
      <c r="R62" s="212"/>
      <c r="S62" s="693"/>
      <c r="T62" s="353"/>
      <c r="U62" s="206">
        <f t="shared" si="72"/>
        <v>0.36666666666666664</v>
      </c>
      <c r="V62" s="206" t="str">
        <f>IF(U62&gt;50%,U62,"")</f>
        <v/>
      </c>
      <c r="W62" s="710">
        <v>4</v>
      </c>
      <c r="X62" s="199"/>
      <c r="Y62" s="199"/>
      <c r="Z62" s="711"/>
    </row>
    <row r="63" spans="1:46" s="224" customFormat="1" x14ac:dyDescent="0.25">
      <c r="A63" s="806" t="s">
        <v>111</v>
      </c>
      <c r="B63" s="829" t="s">
        <v>209</v>
      </c>
      <c r="C63" s="767">
        <v>2</v>
      </c>
      <c r="D63" s="220">
        <v>1</v>
      </c>
      <c r="E63" s="763"/>
      <c r="F63" s="221"/>
      <c r="G63" s="332">
        <v>4</v>
      </c>
      <c r="H63" s="215">
        <f>G63*30</f>
        <v>120</v>
      </c>
      <c r="I63" s="216">
        <f>SUM(J63:L63)</f>
        <v>60</v>
      </c>
      <c r="J63" s="222"/>
      <c r="K63" s="222"/>
      <c r="L63" s="690">
        <v>60</v>
      </c>
      <c r="M63" s="219">
        <f>H63-I63</f>
        <v>60</v>
      </c>
      <c r="N63" s="281"/>
      <c r="O63" s="701"/>
      <c r="P63" s="767">
        <v>2</v>
      </c>
      <c r="Q63" s="222">
        <v>2</v>
      </c>
      <c r="R63" s="220"/>
      <c r="S63" s="694"/>
      <c r="T63" s="354"/>
      <c r="U63" s="206">
        <f t="shared" si="72"/>
        <v>0.5</v>
      </c>
      <c r="V63" s="206" t="str">
        <f t="shared" ref="V63:V64" si="74">IF(U63&gt;50%,U63,"")</f>
        <v/>
      </c>
      <c r="W63" s="713">
        <v>2</v>
      </c>
      <c r="X63" s="223">
        <v>2</v>
      </c>
      <c r="Y63" s="704"/>
      <c r="Z63" s="712"/>
      <c r="AA63" s="225"/>
      <c r="AB63" s="225"/>
      <c r="AC63" s="225"/>
      <c r="AD63" s="225"/>
      <c r="AE63" s="225"/>
      <c r="AF63" s="225"/>
      <c r="AG63" s="225"/>
      <c r="AH63" s="225"/>
      <c r="AI63" s="225"/>
      <c r="AJ63" s="225"/>
      <c r="AK63" s="225"/>
      <c r="AL63" s="225"/>
      <c r="AM63" s="225"/>
      <c r="AN63" s="225"/>
      <c r="AO63" s="225"/>
      <c r="AP63" s="225"/>
      <c r="AQ63" s="225"/>
      <c r="AR63" s="225"/>
      <c r="AS63" s="225"/>
      <c r="AT63" s="225"/>
    </row>
    <row r="64" spans="1:46" s="224" customFormat="1" x14ac:dyDescent="0.25">
      <c r="A64" s="806" t="s">
        <v>112</v>
      </c>
      <c r="B64" s="830" t="s">
        <v>231</v>
      </c>
      <c r="C64" s="765"/>
      <c r="D64" s="183">
        <v>1</v>
      </c>
      <c r="E64" s="686"/>
      <c r="F64" s="208"/>
      <c r="G64" s="185">
        <v>3</v>
      </c>
      <c r="H64" s="209">
        <f t="shared" ref="H64:H66" si="75">G64*30</f>
        <v>90</v>
      </c>
      <c r="I64" s="210">
        <f t="shared" ref="I64" si="76">SUM(J64:L64)</f>
        <v>36</v>
      </c>
      <c r="J64" s="188">
        <v>20</v>
      </c>
      <c r="K64" s="188"/>
      <c r="L64" s="189">
        <v>16</v>
      </c>
      <c r="M64" s="186">
        <f t="shared" ref="M64:M66" si="77">H64-I64</f>
        <v>54</v>
      </c>
      <c r="N64" s="280"/>
      <c r="O64" s="700"/>
      <c r="P64" s="767">
        <v>2</v>
      </c>
      <c r="Q64" s="688"/>
      <c r="R64" s="220"/>
      <c r="S64" s="694"/>
      <c r="T64" s="354"/>
      <c r="U64" s="206">
        <f t="shared" si="72"/>
        <v>0.4</v>
      </c>
      <c r="V64" s="206" t="str">
        <f t="shared" si="74"/>
        <v/>
      </c>
      <c r="W64" s="713">
        <v>3</v>
      </c>
      <c r="X64" s="223"/>
      <c r="Y64" s="704"/>
      <c r="Z64" s="712"/>
      <c r="AA64" s="225"/>
      <c r="AB64" s="225"/>
      <c r="AC64" s="225"/>
      <c r="AD64" s="225"/>
      <c r="AE64" s="225"/>
      <c r="AF64" s="225"/>
      <c r="AG64" s="225"/>
      <c r="AH64" s="225"/>
      <c r="AI64" s="225"/>
      <c r="AJ64" s="225"/>
      <c r="AK64" s="225"/>
      <c r="AL64" s="225"/>
      <c r="AM64" s="225"/>
      <c r="AN64" s="225"/>
      <c r="AO64" s="225"/>
      <c r="AP64" s="225"/>
      <c r="AQ64" s="225"/>
      <c r="AR64" s="225"/>
      <c r="AS64" s="225"/>
      <c r="AT64" s="225"/>
    </row>
    <row r="65" spans="1:46" s="224" customFormat="1" x14ac:dyDescent="0.25">
      <c r="A65" s="806" t="s">
        <v>113</v>
      </c>
      <c r="B65" s="831" t="s">
        <v>236</v>
      </c>
      <c r="C65" s="768"/>
      <c r="D65" s="226">
        <v>2</v>
      </c>
      <c r="E65" s="689"/>
      <c r="F65" s="227"/>
      <c r="G65" s="228">
        <v>3</v>
      </c>
      <c r="H65" s="229">
        <f t="shared" si="75"/>
        <v>90</v>
      </c>
      <c r="I65" s="216">
        <f>SUM(J65:L65)</f>
        <v>36</v>
      </c>
      <c r="J65" s="230">
        <v>20</v>
      </c>
      <c r="K65" s="230"/>
      <c r="L65" s="231">
        <v>16</v>
      </c>
      <c r="M65" s="232">
        <f t="shared" si="77"/>
        <v>54</v>
      </c>
      <c r="N65" s="282"/>
      <c r="O65" s="702"/>
      <c r="P65" s="768"/>
      <c r="Q65" s="230">
        <v>2</v>
      </c>
      <c r="R65" s="226"/>
      <c r="S65" s="695"/>
      <c r="T65" s="354"/>
      <c r="U65" s="206">
        <f t="shared" ref="U65" si="78">I65/H65</f>
        <v>0.4</v>
      </c>
      <c r="V65" s="206" t="str">
        <f t="shared" ref="V65" si="79">IF(U65&gt;50%,U65,"")</f>
        <v/>
      </c>
      <c r="W65" s="713"/>
      <c r="X65" s="223">
        <v>3</v>
      </c>
      <c r="Y65" s="223"/>
      <c r="Z65" s="714"/>
      <c r="AA65" s="225"/>
      <c r="AB65" s="225"/>
      <c r="AC65" s="225"/>
      <c r="AD65" s="225"/>
      <c r="AE65" s="225"/>
      <c r="AF65" s="225"/>
      <c r="AG65" s="225"/>
      <c r="AH65" s="225"/>
      <c r="AI65" s="225"/>
      <c r="AJ65" s="225"/>
      <c r="AK65" s="225"/>
      <c r="AL65" s="225"/>
      <c r="AM65" s="225"/>
      <c r="AN65" s="225"/>
      <c r="AO65" s="225"/>
      <c r="AP65" s="225"/>
      <c r="AQ65" s="225"/>
      <c r="AR65" s="225"/>
      <c r="AS65" s="225"/>
      <c r="AT65" s="225"/>
    </row>
    <row r="66" spans="1:46" s="207" customFormat="1" ht="15.75" customHeight="1" thickBot="1" x14ac:dyDescent="0.3">
      <c r="A66" s="808" t="s">
        <v>205</v>
      </c>
      <c r="B66" s="759" t="s">
        <v>212</v>
      </c>
      <c r="C66" s="769"/>
      <c r="D66" s="697">
        <v>4</v>
      </c>
      <c r="E66" s="727"/>
      <c r="F66" s="252"/>
      <c r="G66" s="785">
        <v>3</v>
      </c>
      <c r="H66" s="786">
        <f t="shared" si="75"/>
        <v>90</v>
      </c>
      <c r="I66" s="257">
        <f>SUM(J66:L66)</f>
        <v>42</v>
      </c>
      <c r="J66" s="787">
        <v>20</v>
      </c>
      <c r="K66" s="787"/>
      <c r="L66" s="788">
        <v>22</v>
      </c>
      <c r="M66" s="789">
        <f t="shared" si="77"/>
        <v>48</v>
      </c>
      <c r="N66" s="290"/>
      <c r="O66" s="703"/>
      <c r="P66" s="769"/>
      <c r="Q66" s="696"/>
      <c r="R66" s="697"/>
      <c r="S66" s="698">
        <v>3</v>
      </c>
      <c r="T66" s="283"/>
      <c r="U66" s="206">
        <f>I66/H66</f>
        <v>0.46666666666666667</v>
      </c>
      <c r="V66" s="206" t="str">
        <f>IF(U66&gt;50%,U66,"")</f>
        <v/>
      </c>
      <c r="W66" s="715"/>
      <c r="X66" s="716"/>
      <c r="Y66" s="716"/>
      <c r="Z66" s="717">
        <v>3</v>
      </c>
    </row>
    <row r="67" spans="1:46" s="207" customFormat="1" ht="14.25" customHeight="1" thickBot="1" x14ac:dyDescent="0.3">
      <c r="A67" s="659" t="s">
        <v>114</v>
      </c>
      <c r="B67" s="660"/>
      <c r="C67" s="415">
        <v>3</v>
      </c>
      <c r="D67" s="415">
        <v>12</v>
      </c>
      <c r="E67" s="415"/>
      <c r="F67" s="416"/>
      <c r="G67" s="417">
        <f t="shared" ref="G67:M67" si="80">SUM(G56:G66)</f>
        <v>40</v>
      </c>
      <c r="H67" s="418">
        <f t="shared" si="80"/>
        <v>1200</v>
      </c>
      <c r="I67" s="419">
        <f t="shared" si="80"/>
        <v>522</v>
      </c>
      <c r="J67" s="419">
        <f t="shared" si="80"/>
        <v>230</v>
      </c>
      <c r="K67" s="419">
        <f t="shared" si="80"/>
        <v>0</v>
      </c>
      <c r="L67" s="419">
        <f t="shared" si="80"/>
        <v>292</v>
      </c>
      <c r="M67" s="420">
        <f t="shared" si="80"/>
        <v>678</v>
      </c>
      <c r="N67" s="421"/>
      <c r="O67" s="418"/>
      <c r="P67" s="422">
        <f>SUM(P56:P66)</f>
        <v>13</v>
      </c>
      <c r="Q67" s="423">
        <f>SUM(Q56:Q66)</f>
        <v>18</v>
      </c>
      <c r="R67" s="423">
        <f>SUM(R56:R66)</f>
        <v>0</v>
      </c>
      <c r="S67" s="424">
        <f>SUM(S56:S66)</f>
        <v>3</v>
      </c>
      <c r="T67" s="278"/>
      <c r="W67" s="706"/>
      <c r="X67" s="706"/>
      <c r="Y67" s="706"/>
      <c r="Z67" s="706"/>
    </row>
    <row r="68" spans="1:46" s="196" customFormat="1" ht="16.5" customHeight="1" thickBot="1" x14ac:dyDescent="0.3">
      <c r="A68" s="653" t="s">
        <v>177</v>
      </c>
      <c r="B68" s="654"/>
      <c r="C68" s="654"/>
      <c r="D68" s="654"/>
      <c r="E68" s="654"/>
      <c r="F68" s="654"/>
      <c r="G68" s="654"/>
      <c r="H68" s="654"/>
      <c r="I68" s="654"/>
      <c r="J68" s="654"/>
      <c r="K68" s="654"/>
      <c r="L68" s="654"/>
      <c r="M68" s="654"/>
      <c r="N68" s="654"/>
      <c r="O68" s="654"/>
      <c r="P68" s="654"/>
      <c r="Q68" s="654"/>
      <c r="R68" s="654"/>
      <c r="S68" s="655"/>
      <c r="T68" s="308"/>
      <c r="W68" s="199"/>
      <c r="X68" s="199"/>
      <c r="Y68" s="199"/>
      <c r="Z68" s="199"/>
    </row>
    <row r="69" spans="1:46" s="207" customFormat="1" ht="16.5" customHeight="1" thickBot="1" x14ac:dyDescent="0.3">
      <c r="A69" s="591" t="s">
        <v>117</v>
      </c>
      <c r="B69" s="592"/>
      <c r="C69" s="425"/>
      <c r="D69" s="425">
        <v>1</v>
      </c>
      <c r="E69" s="425"/>
      <c r="F69" s="426"/>
      <c r="G69" s="427">
        <f t="shared" ref="G69:S69" si="81">SUM(G70:G70)</f>
        <v>5</v>
      </c>
      <c r="H69" s="428">
        <f t="shared" si="81"/>
        <v>150</v>
      </c>
      <c r="I69" s="429">
        <f t="shared" si="81"/>
        <v>60</v>
      </c>
      <c r="J69" s="429">
        <f t="shared" si="81"/>
        <v>30</v>
      </c>
      <c r="K69" s="429">
        <f t="shared" si="81"/>
        <v>0</v>
      </c>
      <c r="L69" s="430">
        <f t="shared" si="81"/>
        <v>30</v>
      </c>
      <c r="M69" s="431">
        <f t="shared" si="81"/>
        <v>90</v>
      </c>
      <c r="N69" s="432"/>
      <c r="O69" s="433"/>
      <c r="P69" s="434">
        <f t="shared" si="81"/>
        <v>0</v>
      </c>
      <c r="Q69" s="434">
        <f t="shared" si="81"/>
        <v>0</v>
      </c>
      <c r="R69" s="434">
        <f t="shared" si="81"/>
        <v>4</v>
      </c>
      <c r="S69" s="430">
        <f t="shared" si="81"/>
        <v>0</v>
      </c>
      <c r="T69" s="283"/>
      <c r="W69" s="199"/>
      <c r="X69" s="199"/>
      <c r="Y69" s="199"/>
      <c r="Z69" s="199"/>
    </row>
    <row r="70" spans="1:46" s="241" customFormat="1" ht="53.25" customHeight="1" thickBot="1" x14ac:dyDescent="0.3">
      <c r="A70" s="807" t="s">
        <v>116</v>
      </c>
      <c r="B70" s="233" t="s">
        <v>178</v>
      </c>
      <c r="C70" s="234"/>
      <c r="D70" s="234">
        <v>3</v>
      </c>
      <c r="E70" s="234"/>
      <c r="F70" s="235"/>
      <c r="G70" s="236">
        <v>5</v>
      </c>
      <c r="H70" s="215">
        <f>G70*30</f>
        <v>150</v>
      </c>
      <c r="I70" s="216">
        <f>SUM(J70:L70)</f>
        <v>60</v>
      </c>
      <c r="J70" s="234">
        <v>30</v>
      </c>
      <c r="K70" s="234"/>
      <c r="L70" s="237">
        <v>30</v>
      </c>
      <c r="M70" s="238">
        <f>H70-I70</f>
        <v>90</v>
      </c>
      <c r="N70" s="285"/>
      <c r="O70" s="302"/>
      <c r="P70" s="375"/>
      <c r="Q70" s="376"/>
      <c r="R70" s="376">
        <v>4</v>
      </c>
      <c r="S70" s="377"/>
      <c r="T70" s="284"/>
      <c r="U70" s="239">
        <f>I70/H70</f>
        <v>0.4</v>
      </c>
      <c r="V70" s="239" t="str">
        <f t="shared" ref="V70" si="82">IF(U70&gt;50%,U70,"")</f>
        <v/>
      </c>
      <c r="W70" s="240"/>
      <c r="X70" s="240"/>
      <c r="Y70" s="240">
        <v>5</v>
      </c>
      <c r="Z70" s="240"/>
    </row>
    <row r="71" spans="1:46" s="207" customFormat="1" ht="15.75" customHeight="1" thickBot="1" x14ac:dyDescent="0.3">
      <c r="A71" s="599" t="s">
        <v>179</v>
      </c>
      <c r="B71" s="600"/>
      <c r="C71" s="395">
        <f>C67+C69</f>
        <v>3</v>
      </c>
      <c r="D71" s="395">
        <f>D67+D69</f>
        <v>13</v>
      </c>
      <c r="E71" s="395">
        <f t="shared" ref="E71:F71" si="83">E67+E69</f>
        <v>0</v>
      </c>
      <c r="F71" s="395">
        <f t="shared" si="83"/>
        <v>0</v>
      </c>
      <c r="G71" s="396">
        <f>SUM(G67,G69)</f>
        <v>45</v>
      </c>
      <c r="H71" s="397">
        <f t="shared" ref="H71:S71" si="84">SUM(H67,H69)</f>
        <v>1350</v>
      </c>
      <c r="I71" s="398">
        <f t="shared" si="84"/>
        <v>582</v>
      </c>
      <c r="J71" s="398">
        <f t="shared" si="84"/>
        <v>260</v>
      </c>
      <c r="K71" s="398">
        <f t="shared" si="84"/>
        <v>0</v>
      </c>
      <c r="L71" s="399">
        <f t="shared" si="84"/>
        <v>322</v>
      </c>
      <c r="M71" s="396">
        <f t="shared" si="84"/>
        <v>768</v>
      </c>
      <c r="N71" s="397"/>
      <c r="O71" s="397"/>
      <c r="P71" s="397">
        <f t="shared" si="84"/>
        <v>13</v>
      </c>
      <c r="Q71" s="398">
        <f t="shared" si="84"/>
        <v>18</v>
      </c>
      <c r="R71" s="398">
        <f t="shared" si="84"/>
        <v>4</v>
      </c>
      <c r="S71" s="400">
        <f t="shared" si="84"/>
        <v>3</v>
      </c>
      <c r="T71" s="283"/>
      <c r="W71" s="240"/>
      <c r="X71" s="240"/>
      <c r="Y71" s="240"/>
      <c r="Z71" s="240"/>
    </row>
    <row r="72" spans="1:46" s="196" customFormat="1" ht="18.75" customHeight="1" thickBot="1" x14ac:dyDescent="0.3">
      <c r="A72" s="646" t="s">
        <v>118</v>
      </c>
      <c r="B72" s="647"/>
      <c r="C72" s="647"/>
      <c r="D72" s="647"/>
      <c r="E72" s="647"/>
      <c r="F72" s="647"/>
      <c r="G72" s="647"/>
      <c r="H72" s="647"/>
      <c r="I72" s="647"/>
      <c r="J72" s="647"/>
      <c r="K72" s="647"/>
      <c r="L72" s="647"/>
      <c r="M72" s="647"/>
      <c r="N72" s="647"/>
      <c r="O72" s="647"/>
      <c r="P72" s="647"/>
      <c r="Q72" s="647"/>
      <c r="R72" s="647"/>
      <c r="S72" s="648"/>
      <c r="T72" s="308"/>
      <c r="W72" s="199"/>
      <c r="X72" s="199"/>
      <c r="Y72" s="199"/>
      <c r="Z72" s="199"/>
    </row>
    <row r="73" spans="1:46" s="196" customFormat="1" ht="15.75" customHeight="1" thickBot="1" x14ac:dyDescent="0.3">
      <c r="A73" s="656" t="s">
        <v>180</v>
      </c>
      <c r="B73" s="657"/>
      <c r="C73" s="657"/>
      <c r="D73" s="657"/>
      <c r="E73" s="657"/>
      <c r="F73" s="657"/>
      <c r="G73" s="657"/>
      <c r="H73" s="657"/>
      <c r="I73" s="657"/>
      <c r="J73" s="657"/>
      <c r="K73" s="657"/>
      <c r="L73" s="657"/>
      <c r="M73" s="657"/>
      <c r="N73" s="657"/>
      <c r="O73" s="657"/>
      <c r="P73" s="657"/>
      <c r="Q73" s="657"/>
      <c r="R73" s="657"/>
      <c r="S73" s="658"/>
      <c r="T73" s="308"/>
      <c r="W73" s="705"/>
      <c r="X73" s="705"/>
      <c r="Y73" s="705"/>
      <c r="Z73" s="705"/>
    </row>
    <row r="74" spans="1:46" s="207" customFormat="1" x14ac:dyDescent="0.25">
      <c r="A74" s="844" t="s">
        <v>119</v>
      </c>
      <c r="B74" s="758" t="s">
        <v>217</v>
      </c>
      <c r="C74" s="775">
        <v>2</v>
      </c>
      <c r="D74" s="780">
        <v>1</v>
      </c>
      <c r="E74" s="685"/>
      <c r="F74" s="242"/>
      <c r="G74" s="860">
        <v>8</v>
      </c>
      <c r="H74" s="781">
        <f t="shared" ref="H74" si="85">G74*30</f>
        <v>240</v>
      </c>
      <c r="I74" s="782">
        <f>SUM(J74:L74)</f>
        <v>90</v>
      </c>
      <c r="J74" s="861">
        <v>44</v>
      </c>
      <c r="K74" s="861"/>
      <c r="L74" s="862">
        <v>46</v>
      </c>
      <c r="M74" s="204">
        <f t="shared" ref="M74" si="86">H74-I74</f>
        <v>150</v>
      </c>
      <c r="N74" s="309"/>
      <c r="O74" s="310"/>
      <c r="P74" s="790">
        <v>2</v>
      </c>
      <c r="Q74" s="863">
        <v>4</v>
      </c>
      <c r="R74" s="728"/>
      <c r="S74" s="729"/>
      <c r="T74" s="283"/>
      <c r="U74" s="206">
        <f t="shared" ref="U74:U84" si="87">I74/H74</f>
        <v>0.375</v>
      </c>
      <c r="V74" s="206" t="str">
        <f t="shared" ref="V74:V84" si="88">IF(U74&gt;50%,U74,"")</f>
        <v/>
      </c>
      <c r="W74" s="857">
        <v>6</v>
      </c>
      <c r="X74" s="719">
        <v>2</v>
      </c>
      <c r="Y74" s="719"/>
      <c r="Z74" s="720"/>
    </row>
    <row r="75" spans="1:46" s="207" customFormat="1" x14ac:dyDescent="0.25">
      <c r="A75" s="808" t="s">
        <v>120</v>
      </c>
      <c r="B75" s="836" t="s">
        <v>218</v>
      </c>
      <c r="C75" s="733">
        <v>1</v>
      </c>
      <c r="D75" s="245"/>
      <c r="E75" s="773"/>
      <c r="F75" s="246"/>
      <c r="G75" s="247">
        <v>5</v>
      </c>
      <c r="H75" s="209">
        <f>G75*30</f>
        <v>150</v>
      </c>
      <c r="I75" s="248">
        <f>SUM(J75:L75)</f>
        <v>60</v>
      </c>
      <c r="J75" s="245">
        <v>30</v>
      </c>
      <c r="K75" s="245"/>
      <c r="L75" s="246">
        <v>30</v>
      </c>
      <c r="M75" s="249">
        <f>H75-I75</f>
        <v>90</v>
      </c>
      <c r="N75" s="288"/>
      <c r="O75" s="303"/>
      <c r="P75" s="733">
        <v>4</v>
      </c>
      <c r="Q75" s="183"/>
      <c r="R75" s="183"/>
      <c r="S75" s="184"/>
      <c r="T75" s="353"/>
      <c r="U75" s="206">
        <f t="shared" si="87"/>
        <v>0.4</v>
      </c>
      <c r="V75" s="206" t="str">
        <f t="shared" si="88"/>
        <v/>
      </c>
      <c r="W75" s="721">
        <v>5</v>
      </c>
      <c r="X75" s="240"/>
      <c r="Y75" s="240"/>
      <c r="Z75" s="722"/>
    </row>
    <row r="76" spans="1:46" s="207" customFormat="1" x14ac:dyDescent="0.25">
      <c r="A76" s="808" t="s">
        <v>121</v>
      </c>
      <c r="B76" s="836" t="s">
        <v>219</v>
      </c>
      <c r="C76" s="733"/>
      <c r="D76" s="245">
        <v>1</v>
      </c>
      <c r="E76" s="773"/>
      <c r="F76" s="246"/>
      <c r="G76" s="247">
        <v>4</v>
      </c>
      <c r="H76" s="209">
        <f>G76*30</f>
        <v>120</v>
      </c>
      <c r="I76" s="248">
        <f>SUM(J76:L76)</f>
        <v>45</v>
      </c>
      <c r="J76" s="245"/>
      <c r="K76" s="245">
        <v>45</v>
      </c>
      <c r="L76" s="246"/>
      <c r="M76" s="250">
        <f>H76-I76</f>
        <v>75</v>
      </c>
      <c r="N76" s="289"/>
      <c r="O76" s="304"/>
      <c r="P76" s="733">
        <v>3</v>
      </c>
      <c r="Q76" s="245"/>
      <c r="R76" s="245"/>
      <c r="S76" s="730"/>
      <c r="T76" s="286"/>
      <c r="U76" s="206">
        <f t="shared" si="87"/>
        <v>0.375</v>
      </c>
      <c r="V76" s="206" t="str">
        <f t="shared" si="88"/>
        <v/>
      </c>
      <c r="W76" s="721">
        <v>4</v>
      </c>
      <c r="X76" s="240"/>
      <c r="Y76" s="240"/>
      <c r="Z76" s="722"/>
    </row>
    <row r="77" spans="1:46" s="207" customFormat="1" x14ac:dyDescent="0.25">
      <c r="A77" s="808" t="s">
        <v>122</v>
      </c>
      <c r="B77" s="760" t="s">
        <v>240</v>
      </c>
      <c r="C77" s="776"/>
      <c r="D77" s="183">
        <v>3</v>
      </c>
      <c r="E77" s="727"/>
      <c r="F77" s="252"/>
      <c r="G77" s="185">
        <v>4</v>
      </c>
      <c r="H77" s="209">
        <f t="shared" ref="H77:H84" si="89">G77*30</f>
        <v>120</v>
      </c>
      <c r="I77" s="210">
        <f t="shared" ref="I77:I84" si="90">SUM(J77:L77)</f>
        <v>46</v>
      </c>
      <c r="J77" s="243">
        <v>24</v>
      </c>
      <c r="K77" s="243"/>
      <c r="L77" s="244">
        <v>22</v>
      </c>
      <c r="M77" s="186">
        <f t="shared" ref="M77:M84" si="91">H77-I77</f>
        <v>74</v>
      </c>
      <c r="N77" s="280"/>
      <c r="O77" s="301"/>
      <c r="P77" s="731"/>
      <c r="Q77" s="251"/>
      <c r="R77" s="245">
        <v>3</v>
      </c>
      <c r="S77" s="732"/>
      <c r="T77" s="286"/>
      <c r="U77" s="206">
        <f t="shared" si="87"/>
        <v>0.38333333333333336</v>
      </c>
      <c r="V77" s="206" t="str">
        <f t="shared" si="88"/>
        <v/>
      </c>
      <c r="W77" s="721"/>
      <c r="X77" s="240"/>
      <c r="Y77" s="240">
        <v>4</v>
      </c>
      <c r="Z77" s="722"/>
    </row>
    <row r="78" spans="1:46" s="207" customFormat="1" x14ac:dyDescent="0.25">
      <c r="A78" s="808" t="s">
        <v>123</v>
      </c>
      <c r="B78" s="760" t="s">
        <v>182</v>
      </c>
      <c r="C78" s="776">
        <v>3</v>
      </c>
      <c r="D78" s="183"/>
      <c r="E78" s="727"/>
      <c r="F78" s="252"/>
      <c r="G78" s="185">
        <v>3</v>
      </c>
      <c r="H78" s="209">
        <f t="shared" si="89"/>
        <v>90</v>
      </c>
      <c r="I78" s="210">
        <f t="shared" si="90"/>
        <v>30</v>
      </c>
      <c r="J78" s="243">
        <v>16</v>
      </c>
      <c r="K78" s="243"/>
      <c r="L78" s="244">
        <v>14</v>
      </c>
      <c r="M78" s="186">
        <f t="shared" si="91"/>
        <v>60</v>
      </c>
      <c r="N78" s="280"/>
      <c r="O78" s="301"/>
      <c r="P78" s="731"/>
      <c r="Q78" s="251"/>
      <c r="R78" s="245">
        <v>2</v>
      </c>
      <c r="S78" s="732"/>
      <c r="T78" s="286"/>
      <c r="U78" s="206">
        <f t="shared" si="87"/>
        <v>0.33333333333333331</v>
      </c>
      <c r="V78" s="206" t="str">
        <f t="shared" si="88"/>
        <v/>
      </c>
      <c r="W78" s="721"/>
      <c r="X78" s="240"/>
      <c r="Y78" s="240">
        <v>3</v>
      </c>
      <c r="Z78" s="722"/>
    </row>
    <row r="79" spans="1:46" s="207" customFormat="1" x14ac:dyDescent="0.25">
      <c r="A79" s="808" t="s">
        <v>124</v>
      </c>
      <c r="B79" s="760" t="s">
        <v>183</v>
      </c>
      <c r="C79" s="731"/>
      <c r="D79" s="251">
        <v>3</v>
      </c>
      <c r="E79" s="727"/>
      <c r="F79" s="252"/>
      <c r="G79" s="185">
        <v>3</v>
      </c>
      <c r="H79" s="209">
        <f t="shared" si="89"/>
        <v>90</v>
      </c>
      <c r="I79" s="210">
        <f t="shared" si="90"/>
        <v>30</v>
      </c>
      <c r="J79" s="243">
        <v>16</v>
      </c>
      <c r="K79" s="243"/>
      <c r="L79" s="244">
        <v>14</v>
      </c>
      <c r="M79" s="186">
        <f t="shared" si="91"/>
        <v>60</v>
      </c>
      <c r="N79" s="280"/>
      <c r="O79" s="301"/>
      <c r="P79" s="733"/>
      <c r="Q79" s="243"/>
      <c r="R79" s="243">
        <v>2</v>
      </c>
      <c r="S79" s="734"/>
      <c r="T79" s="286"/>
      <c r="U79" s="206">
        <f t="shared" si="87"/>
        <v>0.33333333333333331</v>
      </c>
      <c r="V79" s="206" t="str">
        <f t="shared" si="88"/>
        <v/>
      </c>
      <c r="W79" s="721"/>
      <c r="X79" s="240"/>
      <c r="Y79" s="240">
        <v>3</v>
      </c>
      <c r="Z79" s="722"/>
    </row>
    <row r="80" spans="1:46" s="207" customFormat="1" ht="15.6" customHeight="1" x14ac:dyDescent="0.25">
      <c r="A80" s="808" t="s">
        <v>125</v>
      </c>
      <c r="B80" s="760" t="s">
        <v>184</v>
      </c>
      <c r="C80" s="731"/>
      <c r="D80" s="251">
        <v>4</v>
      </c>
      <c r="E80" s="727"/>
      <c r="F80" s="252"/>
      <c r="G80" s="185">
        <v>5</v>
      </c>
      <c r="H80" s="209">
        <f t="shared" si="89"/>
        <v>150</v>
      </c>
      <c r="I80" s="210">
        <f t="shared" si="90"/>
        <v>56</v>
      </c>
      <c r="J80" s="243">
        <v>22</v>
      </c>
      <c r="K80" s="243"/>
      <c r="L80" s="244">
        <v>34</v>
      </c>
      <c r="M80" s="186">
        <f t="shared" si="91"/>
        <v>94</v>
      </c>
      <c r="N80" s="280"/>
      <c r="O80" s="301"/>
      <c r="P80" s="735"/>
      <c r="Q80" s="245"/>
      <c r="R80" s="243"/>
      <c r="S80" s="734">
        <v>4</v>
      </c>
      <c r="T80" s="286"/>
      <c r="U80" s="206">
        <f t="shared" si="87"/>
        <v>0.37333333333333335</v>
      </c>
      <c r="V80" s="206" t="str">
        <f t="shared" si="88"/>
        <v/>
      </c>
      <c r="W80" s="721"/>
      <c r="X80" s="353"/>
      <c r="Y80" s="240"/>
      <c r="Z80" s="722">
        <v>5</v>
      </c>
    </row>
    <row r="81" spans="1:26" s="207" customFormat="1" x14ac:dyDescent="0.25">
      <c r="A81" s="808" t="s">
        <v>126</v>
      </c>
      <c r="B81" s="760" t="s">
        <v>225</v>
      </c>
      <c r="C81" s="731">
        <v>3</v>
      </c>
      <c r="D81" s="251"/>
      <c r="E81" s="727"/>
      <c r="F81" s="252"/>
      <c r="G81" s="185">
        <v>4</v>
      </c>
      <c r="H81" s="209">
        <f t="shared" si="89"/>
        <v>120</v>
      </c>
      <c r="I81" s="210">
        <f t="shared" si="90"/>
        <v>42</v>
      </c>
      <c r="J81" s="243">
        <v>20</v>
      </c>
      <c r="K81" s="243">
        <v>22</v>
      </c>
      <c r="L81" s="244"/>
      <c r="M81" s="186">
        <f t="shared" si="91"/>
        <v>78</v>
      </c>
      <c r="N81" s="280"/>
      <c r="O81" s="301"/>
      <c r="P81" s="735"/>
      <c r="Q81" s="181"/>
      <c r="R81" s="181">
        <v>3</v>
      </c>
      <c r="S81" s="736"/>
      <c r="T81" s="283"/>
      <c r="U81" s="206">
        <f t="shared" si="87"/>
        <v>0.35</v>
      </c>
      <c r="V81" s="206" t="str">
        <f t="shared" si="88"/>
        <v/>
      </c>
      <c r="W81" s="721"/>
      <c r="X81" s="240"/>
      <c r="Y81" s="240">
        <v>4</v>
      </c>
      <c r="Z81" s="722"/>
    </row>
    <row r="82" spans="1:26" s="207" customFormat="1" x14ac:dyDescent="0.25">
      <c r="A82" s="808" t="s">
        <v>127</v>
      </c>
      <c r="B82" s="760" t="s">
        <v>167</v>
      </c>
      <c r="C82" s="731">
        <v>3</v>
      </c>
      <c r="D82" s="251"/>
      <c r="E82" s="727">
        <v>3</v>
      </c>
      <c r="F82" s="252"/>
      <c r="G82" s="185">
        <v>6</v>
      </c>
      <c r="H82" s="209">
        <f t="shared" si="89"/>
        <v>180</v>
      </c>
      <c r="I82" s="210">
        <f t="shared" si="90"/>
        <v>60</v>
      </c>
      <c r="J82" s="243">
        <v>30</v>
      </c>
      <c r="K82" s="243">
        <v>30</v>
      </c>
      <c r="L82" s="244"/>
      <c r="M82" s="186">
        <f t="shared" si="91"/>
        <v>120</v>
      </c>
      <c r="N82" s="280"/>
      <c r="O82" s="301"/>
      <c r="P82" s="735"/>
      <c r="Q82" s="181"/>
      <c r="R82" s="181">
        <v>4</v>
      </c>
      <c r="S82" s="736"/>
      <c r="T82" s="283"/>
      <c r="U82" s="206">
        <f t="shared" si="87"/>
        <v>0.33333333333333331</v>
      </c>
      <c r="V82" s="206" t="str">
        <f t="shared" si="88"/>
        <v/>
      </c>
      <c r="W82" s="721"/>
      <c r="X82" s="240"/>
      <c r="Y82" s="240">
        <v>6</v>
      </c>
      <c r="Z82" s="722"/>
    </row>
    <row r="83" spans="1:26" s="207" customFormat="1" ht="15.6" customHeight="1" x14ac:dyDescent="0.25">
      <c r="A83" s="808" t="s">
        <v>221</v>
      </c>
      <c r="B83" s="760" t="s">
        <v>186</v>
      </c>
      <c r="C83" s="731">
        <v>4</v>
      </c>
      <c r="D83" s="251"/>
      <c r="E83" s="727"/>
      <c r="F83" s="252"/>
      <c r="G83" s="185">
        <v>5</v>
      </c>
      <c r="H83" s="209">
        <f t="shared" si="89"/>
        <v>150</v>
      </c>
      <c r="I83" s="210">
        <f t="shared" si="90"/>
        <v>52</v>
      </c>
      <c r="J83" s="243">
        <v>26</v>
      </c>
      <c r="K83" s="243"/>
      <c r="L83" s="243">
        <v>26</v>
      </c>
      <c r="M83" s="186">
        <f t="shared" si="91"/>
        <v>98</v>
      </c>
      <c r="N83" s="280"/>
      <c r="O83" s="301"/>
      <c r="P83" s="735"/>
      <c r="Q83" s="243"/>
      <c r="R83" s="181"/>
      <c r="S83" s="736">
        <v>4</v>
      </c>
      <c r="T83" s="283"/>
      <c r="U83" s="206">
        <f t="shared" si="87"/>
        <v>0.34666666666666668</v>
      </c>
      <c r="V83" s="206" t="str">
        <f t="shared" si="88"/>
        <v/>
      </c>
      <c r="W83" s="721"/>
      <c r="X83" s="240"/>
      <c r="Y83" s="240"/>
      <c r="Z83" s="722">
        <v>5</v>
      </c>
    </row>
    <row r="84" spans="1:26" s="207" customFormat="1" ht="15" customHeight="1" thickBot="1" x14ac:dyDescent="0.3">
      <c r="A84" s="809" t="s">
        <v>185</v>
      </c>
      <c r="B84" s="770" t="s">
        <v>187</v>
      </c>
      <c r="C84" s="777">
        <v>4</v>
      </c>
      <c r="D84" s="254"/>
      <c r="E84" s="774"/>
      <c r="F84" s="255"/>
      <c r="G84" s="448">
        <v>4</v>
      </c>
      <c r="H84" s="256">
        <f t="shared" si="89"/>
        <v>120</v>
      </c>
      <c r="I84" s="257">
        <f t="shared" si="90"/>
        <v>42</v>
      </c>
      <c r="J84" s="258">
        <v>22</v>
      </c>
      <c r="K84" s="258"/>
      <c r="L84" s="259">
        <v>20</v>
      </c>
      <c r="M84" s="260">
        <f t="shared" si="91"/>
        <v>78</v>
      </c>
      <c r="N84" s="290"/>
      <c r="O84" s="305"/>
      <c r="P84" s="737"/>
      <c r="Q84" s="258"/>
      <c r="R84" s="258"/>
      <c r="S84" s="738">
        <v>3</v>
      </c>
      <c r="T84" s="283"/>
      <c r="U84" s="206">
        <f t="shared" si="87"/>
        <v>0.35</v>
      </c>
      <c r="V84" s="206" t="str">
        <f t="shared" si="88"/>
        <v/>
      </c>
      <c r="W84" s="723"/>
      <c r="X84" s="724"/>
      <c r="Y84" s="724"/>
      <c r="Z84" s="717">
        <v>4</v>
      </c>
    </row>
    <row r="85" spans="1:26" s="207" customFormat="1" ht="15" x14ac:dyDescent="0.25">
      <c r="A85" s="810" t="s">
        <v>128</v>
      </c>
      <c r="B85" s="771" t="s">
        <v>129</v>
      </c>
      <c r="C85" s="778"/>
      <c r="D85" s="178">
        <v>2</v>
      </c>
      <c r="E85" s="685"/>
      <c r="F85" s="242"/>
      <c r="G85" s="449">
        <v>6</v>
      </c>
      <c r="H85" s="202">
        <f t="shared" ref="H85:H87" si="92">G85*30</f>
        <v>180</v>
      </c>
      <c r="I85" s="203">
        <f t="shared" ref="I85:I86" si="93">SUM(J85:L85)</f>
        <v>0</v>
      </c>
      <c r="J85" s="181"/>
      <c r="K85" s="181"/>
      <c r="L85" s="261"/>
      <c r="M85" s="182">
        <f t="shared" ref="M85:M87" si="94">H85-I85</f>
        <v>180</v>
      </c>
      <c r="N85" s="279"/>
      <c r="O85" s="300"/>
      <c r="P85" s="384"/>
      <c r="Q85" s="379"/>
      <c r="R85" s="379"/>
      <c r="S85" s="380"/>
      <c r="T85" s="283"/>
      <c r="W85" s="725"/>
      <c r="X85" s="718">
        <v>6</v>
      </c>
      <c r="Y85" s="718"/>
      <c r="Z85" s="726"/>
    </row>
    <row r="86" spans="1:26" s="207" customFormat="1" ht="15.75" customHeight="1" x14ac:dyDescent="0.25">
      <c r="A86" s="811" t="s">
        <v>130</v>
      </c>
      <c r="B86" s="759" t="s">
        <v>131</v>
      </c>
      <c r="C86" s="731"/>
      <c r="D86" s="251">
        <v>4</v>
      </c>
      <c r="E86" s="727"/>
      <c r="F86" s="252"/>
      <c r="G86" s="247">
        <v>6</v>
      </c>
      <c r="H86" s="209">
        <f t="shared" si="92"/>
        <v>180</v>
      </c>
      <c r="I86" s="210">
        <f t="shared" si="93"/>
        <v>0</v>
      </c>
      <c r="J86" s="243"/>
      <c r="K86" s="243"/>
      <c r="L86" s="244"/>
      <c r="M86" s="186">
        <f t="shared" si="94"/>
        <v>180</v>
      </c>
      <c r="N86" s="280"/>
      <c r="O86" s="301"/>
      <c r="P86" s="372"/>
      <c r="Q86" s="373"/>
      <c r="R86" s="373"/>
      <c r="S86" s="374"/>
      <c r="T86" s="283"/>
      <c r="W86" s="721"/>
      <c r="X86" s="240"/>
      <c r="Y86" s="240"/>
      <c r="Z86" s="722">
        <v>6</v>
      </c>
    </row>
    <row r="87" spans="1:26" s="207" customFormat="1" ht="15.75" customHeight="1" thickBot="1" x14ac:dyDescent="0.3">
      <c r="A87" s="811"/>
      <c r="B87" s="772" t="s">
        <v>61</v>
      </c>
      <c r="C87" s="779">
        <v>4</v>
      </c>
      <c r="D87" s="254"/>
      <c r="E87" s="727"/>
      <c r="F87" s="252"/>
      <c r="G87" s="247">
        <v>2</v>
      </c>
      <c r="H87" s="209">
        <f t="shared" si="92"/>
        <v>60</v>
      </c>
      <c r="I87" s="210"/>
      <c r="J87" s="243"/>
      <c r="K87" s="243"/>
      <c r="L87" s="244"/>
      <c r="M87" s="186">
        <f t="shared" si="94"/>
        <v>60</v>
      </c>
      <c r="N87" s="280"/>
      <c r="O87" s="301"/>
      <c r="P87" s="381"/>
      <c r="Q87" s="382"/>
      <c r="R87" s="382"/>
      <c r="S87" s="383"/>
      <c r="T87" s="283"/>
      <c r="W87" s="723"/>
      <c r="X87" s="724"/>
      <c r="Y87" s="724"/>
      <c r="Z87" s="717">
        <v>2</v>
      </c>
    </row>
    <row r="88" spans="1:26" s="207" customFormat="1" ht="15.75" customHeight="1" thickBot="1" x14ac:dyDescent="0.3">
      <c r="A88" s="644" t="s">
        <v>132</v>
      </c>
      <c r="B88" s="645"/>
      <c r="C88" s="435">
        <f>COUNTA(C74:C87)</f>
        <v>8</v>
      </c>
      <c r="D88" s="435">
        <v>7</v>
      </c>
      <c r="E88" s="435">
        <v>1</v>
      </c>
      <c r="F88" s="436"/>
      <c r="G88" s="437">
        <f t="shared" ref="G88:M88" si="95">SUM(G74:G87)</f>
        <v>65</v>
      </c>
      <c r="H88" s="438">
        <f t="shared" si="95"/>
        <v>1950</v>
      </c>
      <c r="I88" s="439">
        <f t="shared" si="95"/>
        <v>553</v>
      </c>
      <c r="J88" s="439">
        <f t="shared" si="95"/>
        <v>250</v>
      </c>
      <c r="K88" s="439">
        <f t="shared" si="95"/>
        <v>97</v>
      </c>
      <c r="L88" s="440">
        <f t="shared" si="95"/>
        <v>206</v>
      </c>
      <c r="M88" s="441">
        <f t="shared" si="95"/>
        <v>1397</v>
      </c>
      <c r="N88" s="442"/>
      <c r="O88" s="443"/>
      <c r="P88" s="444">
        <f>SUM(P74:P87)</f>
        <v>9</v>
      </c>
      <c r="Q88" s="439">
        <f>SUM(Q74:Q87)</f>
        <v>4</v>
      </c>
      <c r="R88" s="439">
        <f>SUM(R74:R87)</f>
        <v>14</v>
      </c>
      <c r="S88" s="445">
        <f>SUM(S74:S87)</f>
        <v>11</v>
      </c>
      <c r="T88" s="283"/>
      <c r="W88" s="718"/>
      <c r="X88" s="718"/>
      <c r="Y88" s="718"/>
      <c r="Z88" s="718"/>
    </row>
    <row r="89" spans="1:26" s="207" customFormat="1" ht="15.75" customHeight="1" thickBot="1" x14ac:dyDescent="0.3">
      <c r="A89" s="642" t="s">
        <v>188</v>
      </c>
      <c r="B89" s="643"/>
      <c r="C89" s="643"/>
      <c r="D89" s="643"/>
      <c r="E89" s="643"/>
      <c r="F89" s="643"/>
      <c r="G89" s="643"/>
      <c r="H89" s="643"/>
      <c r="I89" s="643"/>
      <c r="J89" s="643"/>
      <c r="K89" s="643"/>
      <c r="L89" s="643"/>
      <c r="M89" s="643"/>
      <c r="N89" s="643"/>
      <c r="O89" s="643"/>
      <c r="P89" s="643"/>
      <c r="Q89" s="643"/>
      <c r="R89" s="643"/>
      <c r="S89" s="858"/>
      <c r="T89" s="283"/>
      <c r="W89" s="240"/>
      <c r="X89" s="240"/>
      <c r="Y89" s="240"/>
      <c r="Z89" s="240"/>
    </row>
    <row r="90" spans="1:26" s="205" customFormat="1" ht="18" customHeight="1" thickBot="1" x14ac:dyDescent="0.3">
      <c r="A90" s="591" t="s">
        <v>137</v>
      </c>
      <c r="B90" s="592"/>
      <c r="C90" s="425"/>
      <c r="D90" s="425">
        <v>2</v>
      </c>
      <c r="E90" s="425"/>
      <c r="F90" s="446"/>
      <c r="G90" s="431">
        <f t="shared" ref="G90:S90" si="96">SUM(G91:G92)</f>
        <v>10</v>
      </c>
      <c r="H90" s="434">
        <f t="shared" si="96"/>
        <v>300</v>
      </c>
      <c r="I90" s="429">
        <f t="shared" si="96"/>
        <v>120</v>
      </c>
      <c r="J90" s="429">
        <f t="shared" si="96"/>
        <v>60</v>
      </c>
      <c r="K90" s="429">
        <f t="shared" si="96"/>
        <v>0</v>
      </c>
      <c r="L90" s="447">
        <f t="shared" si="96"/>
        <v>60</v>
      </c>
      <c r="M90" s="431">
        <f t="shared" si="96"/>
        <v>180</v>
      </c>
      <c r="N90" s="432"/>
      <c r="O90" s="433"/>
      <c r="P90" s="428">
        <f t="shared" si="96"/>
        <v>0</v>
      </c>
      <c r="Q90" s="434">
        <f t="shared" si="96"/>
        <v>0</v>
      </c>
      <c r="R90" s="434">
        <f t="shared" si="96"/>
        <v>4</v>
      </c>
      <c r="S90" s="430">
        <f t="shared" si="96"/>
        <v>4</v>
      </c>
      <c r="T90" s="287"/>
      <c r="W90" s="240"/>
      <c r="X90" s="240"/>
      <c r="Y90" s="240"/>
      <c r="Z90" s="240"/>
    </row>
    <row r="91" spans="1:26" s="205" customFormat="1" ht="16.5" customHeight="1" x14ac:dyDescent="0.25">
      <c r="A91" s="812" t="s">
        <v>134</v>
      </c>
      <c r="B91" s="593" t="s">
        <v>135</v>
      </c>
      <c r="C91" s="262"/>
      <c r="D91" s="263">
        <v>4</v>
      </c>
      <c r="E91" s="263"/>
      <c r="F91" s="264"/>
      <c r="G91" s="265">
        <v>5</v>
      </c>
      <c r="H91" s="266">
        <f t="shared" ref="H91:H92" si="97">G91*30</f>
        <v>150</v>
      </c>
      <c r="I91" s="267">
        <f t="shared" ref="I91:I92" si="98">SUM(J91:L91)</f>
        <v>60</v>
      </c>
      <c r="J91" s="263">
        <v>30</v>
      </c>
      <c r="K91" s="263"/>
      <c r="L91" s="264">
        <v>30</v>
      </c>
      <c r="M91" s="268">
        <f t="shared" ref="M91:M92" si="99">H91-I91</f>
        <v>90</v>
      </c>
      <c r="N91" s="291"/>
      <c r="O91" s="306"/>
      <c r="P91" s="385"/>
      <c r="Q91" s="386"/>
      <c r="R91" s="386"/>
      <c r="S91" s="387">
        <v>4</v>
      </c>
      <c r="T91" s="287"/>
      <c r="U91" s="206">
        <f>I91/H91</f>
        <v>0.4</v>
      </c>
      <c r="V91" s="206" t="str">
        <f t="shared" ref="V91:V92" si="100">IF(U91&gt;50%,U91,"")</f>
        <v/>
      </c>
      <c r="W91" s="240"/>
      <c r="X91" s="240"/>
      <c r="Y91" s="240"/>
      <c r="Z91" s="240">
        <v>5</v>
      </c>
    </row>
    <row r="92" spans="1:26" s="205" customFormat="1" ht="16.5" thickBot="1" x14ac:dyDescent="0.3">
      <c r="A92" s="813" t="s">
        <v>136</v>
      </c>
      <c r="B92" s="594"/>
      <c r="C92" s="263"/>
      <c r="D92" s="263">
        <v>3</v>
      </c>
      <c r="E92" s="263"/>
      <c r="F92" s="264"/>
      <c r="G92" s="265">
        <v>5</v>
      </c>
      <c r="H92" s="266">
        <f t="shared" si="97"/>
        <v>150</v>
      </c>
      <c r="I92" s="267">
        <f t="shared" si="98"/>
        <v>60</v>
      </c>
      <c r="J92" s="263">
        <v>30</v>
      </c>
      <c r="K92" s="263"/>
      <c r="L92" s="264">
        <v>30</v>
      </c>
      <c r="M92" s="268">
        <f t="shared" si="99"/>
        <v>90</v>
      </c>
      <c r="N92" s="291"/>
      <c r="O92" s="306"/>
      <c r="P92" s="388"/>
      <c r="Q92" s="389"/>
      <c r="R92" s="389">
        <v>4</v>
      </c>
      <c r="S92" s="390"/>
      <c r="T92" s="287"/>
      <c r="U92" s="206">
        <f>I92/H92</f>
        <v>0.4</v>
      </c>
      <c r="V92" s="206" t="str">
        <f t="shared" si="100"/>
        <v/>
      </c>
      <c r="W92" s="199"/>
      <c r="X92" s="199"/>
      <c r="Y92" s="240">
        <v>5</v>
      </c>
      <c r="Z92" s="240"/>
    </row>
    <row r="93" spans="1:26" s="205" customFormat="1" ht="16.5" customHeight="1" thickBot="1" x14ac:dyDescent="0.3">
      <c r="A93" s="599" t="s">
        <v>189</v>
      </c>
      <c r="B93" s="600"/>
      <c r="C93" s="401">
        <f t="shared" ref="C93:S93" si="101">SUM(C90+C88)</f>
        <v>8</v>
      </c>
      <c r="D93" s="395">
        <f t="shared" si="101"/>
        <v>9</v>
      </c>
      <c r="E93" s="398">
        <f t="shared" si="101"/>
        <v>1</v>
      </c>
      <c r="F93" s="402">
        <f t="shared" si="101"/>
        <v>0</v>
      </c>
      <c r="G93" s="396">
        <f t="shared" si="101"/>
        <v>75</v>
      </c>
      <c r="H93" s="403">
        <f t="shared" si="101"/>
        <v>2250</v>
      </c>
      <c r="I93" s="398">
        <f t="shared" si="101"/>
        <v>673</v>
      </c>
      <c r="J93" s="398">
        <f t="shared" si="101"/>
        <v>310</v>
      </c>
      <c r="K93" s="398">
        <f t="shared" si="101"/>
        <v>97</v>
      </c>
      <c r="L93" s="404">
        <f t="shared" si="101"/>
        <v>266</v>
      </c>
      <c r="M93" s="396">
        <f t="shared" si="101"/>
        <v>1577</v>
      </c>
      <c r="N93" s="397"/>
      <c r="O93" s="405"/>
      <c r="P93" s="406">
        <f t="shared" si="101"/>
        <v>9</v>
      </c>
      <c r="Q93" s="398">
        <f t="shared" si="101"/>
        <v>4</v>
      </c>
      <c r="R93" s="398">
        <f t="shared" si="101"/>
        <v>18</v>
      </c>
      <c r="S93" s="400">
        <f t="shared" si="101"/>
        <v>15</v>
      </c>
      <c r="T93" s="287"/>
      <c r="W93" s="269">
        <f>SUM(W56:W92)</f>
        <v>30</v>
      </c>
      <c r="X93" s="269">
        <f>SUM(X56:X92)</f>
        <v>30</v>
      </c>
      <c r="Y93" s="269">
        <f>SUM(Y56:Y92)</f>
        <v>30</v>
      </c>
      <c r="Z93" s="269">
        <f>SUM(Z56:Z92)</f>
        <v>30</v>
      </c>
    </row>
    <row r="94" spans="1:26" s="205" customFormat="1" ht="31.5" customHeight="1" thickBot="1" x14ac:dyDescent="0.3">
      <c r="A94" s="601" t="s">
        <v>142</v>
      </c>
      <c r="B94" s="602"/>
      <c r="C94" s="314"/>
      <c r="D94" s="314"/>
      <c r="E94" s="314"/>
      <c r="F94" s="314"/>
      <c r="G94" s="315"/>
      <c r="H94" s="316">
        <f>G71/G97</f>
        <v>0.375</v>
      </c>
      <c r="I94" s="317"/>
      <c r="J94" s="317"/>
      <c r="K94" s="317"/>
      <c r="L94" s="318"/>
      <c r="M94" s="315"/>
      <c r="N94" s="319"/>
      <c r="O94" s="320"/>
      <c r="P94" s="393"/>
      <c r="Q94" s="321"/>
      <c r="R94" s="317"/>
      <c r="S94" s="322"/>
      <c r="T94" s="287"/>
      <c r="W94" s="270"/>
      <c r="X94" s="270"/>
      <c r="Y94" s="270"/>
      <c r="Z94" s="270"/>
    </row>
    <row r="95" spans="1:26" s="205" customFormat="1" ht="31.5" customHeight="1" thickBot="1" x14ac:dyDescent="0.3">
      <c r="A95" s="595" t="s">
        <v>143</v>
      </c>
      <c r="B95" s="596"/>
      <c r="C95" s="323"/>
      <c r="D95" s="323"/>
      <c r="E95" s="323"/>
      <c r="F95" s="323"/>
      <c r="G95" s="324"/>
      <c r="H95" s="325">
        <f>(G69+G90)/G97</f>
        <v>0.125</v>
      </c>
      <c r="I95" s="323"/>
      <c r="J95" s="323"/>
      <c r="K95" s="323"/>
      <c r="L95" s="326"/>
      <c r="M95" s="324"/>
      <c r="N95" s="327"/>
      <c r="O95" s="328"/>
      <c r="P95" s="394"/>
      <c r="Q95" s="323"/>
      <c r="R95" s="323"/>
      <c r="S95" s="329"/>
      <c r="T95" s="287"/>
      <c r="W95" s="270"/>
      <c r="X95" s="270"/>
      <c r="Y95" s="270"/>
      <c r="Z95" s="270"/>
    </row>
    <row r="96" spans="1:26" s="207" customFormat="1" ht="15.75" customHeight="1" thickBot="1" x14ac:dyDescent="0.3">
      <c r="A96" s="597" t="s">
        <v>138</v>
      </c>
      <c r="B96" s="598"/>
      <c r="C96" s="598"/>
      <c r="D96" s="598"/>
      <c r="E96" s="598"/>
      <c r="F96" s="598"/>
      <c r="G96" s="598"/>
      <c r="H96" s="598"/>
      <c r="I96" s="598"/>
      <c r="J96" s="598"/>
      <c r="K96" s="598"/>
      <c r="L96" s="598"/>
      <c r="M96" s="598"/>
      <c r="N96" s="598"/>
      <c r="O96" s="598"/>
      <c r="P96" s="598"/>
      <c r="Q96" s="598"/>
      <c r="R96" s="598"/>
      <c r="S96" s="859"/>
      <c r="T96" s="287"/>
      <c r="W96" s="253"/>
      <c r="X96" s="253"/>
      <c r="Y96" s="253"/>
      <c r="Z96" s="253"/>
    </row>
    <row r="97" spans="1:27" s="207" customFormat="1" ht="16.5" thickBot="1" x14ac:dyDescent="0.3">
      <c r="A97" s="814"/>
      <c r="B97" s="271"/>
      <c r="C97" s="407">
        <f t="shared" ref="C97:M97" si="102">SUM(C93,C71)</f>
        <v>11</v>
      </c>
      <c r="D97" s="408">
        <f t="shared" si="102"/>
        <v>22</v>
      </c>
      <c r="E97" s="408">
        <f t="shared" si="102"/>
        <v>1</v>
      </c>
      <c r="F97" s="409">
        <f t="shared" si="102"/>
        <v>0</v>
      </c>
      <c r="G97" s="410">
        <f t="shared" si="102"/>
        <v>120</v>
      </c>
      <c r="H97" s="411">
        <f t="shared" si="102"/>
        <v>3600</v>
      </c>
      <c r="I97" s="408">
        <f t="shared" si="102"/>
        <v>1255</v>
      </c>
      <c r="J97" s="408">
        <f t="shared" si="102"/>
        <v>570</v>
      </c>
      <c r="K97" s="408">
        <f t="shared" si="102"/>
        <v>97</v>
      </c>
      <c r="L97" s="409">
        <f t="shared" si="102"/>
        <v>588</v>
      </c>
      <c r="M97" s="412">
        <f t="shared" si="102"/>
        <v>2345</v>
      </c>
      <c r="N97" s="412"/>
      <c r="O97" s="413"/>
      <c r="P97" s="407">
        <f>SUM(P93,P71)</f>
        <v>22</v>
      </c>
      <c r="Q97" s="408">
        <f>SUM(Q93,Q71)</f>
        <v>22</v>
      </c>
      <c r="R97" s="408">
        <f>SUM(R93,R71)</f>
        <v>22</v>
      </c>
      <c r="S97" s="414">
        <f>SUM(S93,S71)</f>
        <v>18</v>
      </c>
      <c r="T97" s="283"/>
      <c r="U97" s="272">
        <f t="shared" ref="U97:U102" si="103">SUM(P97:S97)</f>
        <v>84</v>
      </c>
      <c r="W97" s="253"/>
      <c r="X97" s="253"/>
      <c r="Y97" s="253"/>
      <c r="Z97" s="253"/>
    </row>
    <row r="98" spans="1:27" s="207" customFormat="1" ht="17.25" customHeight="1" thickBot="1" x14ac:dyDescent="0.3">
      <c r="A98" s="815"/>
      <c r="B98" s="273"/>
      <c r="C98" s="585" t="s">
        <v>190</v>
      </c>
      <c r="D98" s="586"/>
      <c r="E98" s="586"/>
      <c r="F98" s="586"/>
      <c r="G98" s="586"/>
      <c r="H98" s="586"/>
      <c r="I98" s="586"/>
      <c r="J98" s="586"/>
      <c r="K98" s="586"/>
      <c r="L98" s="586"/>
      <c r="M98" s="587"/>
      <c r="N98" s="313"/>
      <c r="O98" s="330"/>
      <c r="P98" s="747">
        <v>22</v>
      </c>
      <c r="Q98" s="748">
        <v>22</v>
      </c>
      <c r="R98" s="749">
        <v>21</v>
      </c>
      <c r="S98" s="750">
        <v>21</v>
      </c>
      <c r="T98" s="283"/>
      <c r="U98" s="272">
        <f t="shared" si="103"/>
        <v>86</v>
      </c>
      <c r="W98" s="253"/>
      <c r="X98" s="253"/>
      <c r="Y98" s="253"/>
      <c r="Z98" s="253"/>
    </row>
    <row r="99" spans="1:27" s="207" customFormat="1" ht="17.25" customHeight="1" x14ac:dyDescent="0.25">
      <c r="A99" s="815"/>
      <c r="B99" s="273"/>
      <c r="C99" s="588" t="s">
        <v>191</v>
      </c>
      <c r="D99" s="589"/>
      <c r="E99" s="589"/>
      <c r="F99" s="589"/>
      <c r="G99" s="589"/>
      <c r="H99" s="589"/>
      <c r="I99" s="589"/>
      <c r="J99" s="589"/>
      <c r="K99" s="589"/>
      <c r="L99" s="589"/>
      <c r="M99" s="590"/>
      <c r="N99" s="274"/>
      <c r="O99" s="331"/>
      <c r="P99" s="751">
        <v>1</v>
      </c>
      <c r="Q99" s="752">
        <v>4</v>
      </c>
      <c r="R99" s="753">
        <v>3</v>
      </c>
      <c r="S99" s="754">
        <v>3</v>
      </c>
      <c r="T99" s="292"/>
      <c r="U99" s="272">
        <f t="shared" si="103"/>
        <v>11</v>
      </c>
      <c r="W99" s="253"/>
      <c r="X99" s="253"/>
      <c r="Y99" s="253"/>
      <c r="Z99" s="253"/>
    </row>
    <row r="100" spans="1:27" s="196" customFormat="1" ht="17.25" customHeight="1" x14ac:dyDescent="0.25">
      <c r="A100" s="815"/>
      <c r="B100" s="273"/>
      <c r="C100" s="588" t="s">
        <v>139</v>
      </c>
      <c r="D100" s="589"/>
      <c r="E100" s="589"/>
      <c r="F100" s="589"/>
      <c r="G100" s="589"/>
      <c r="H100" s="589"/>
      <c r="I100" s="589"/>
      <c r="J100" s="589"/>
      <c r="K100" s="589"/>
      <c r="L100" s="589"/>
      <c r="M100" s="590"/>
      <c r="N100" s="311"/>
      <c r="O100" s="391"/>
      <c r="P100" s="755">
        <v>8</v>
      </c>
      <c r="Q100" s="741">
        <v>6</v>
      </c>
      <c r="R100" s="739">
        <v>4</v>
      </c>
      <c r="S100" s="740">
        <v>4</v>
      </c>
      <c r="T100" s="283"/>
      <c r="U100" s="272">
        <f t="shared" si="103"/>
        <v>22</v>
      </c>
      <c r="W100" s="197"/>
      <c r="X100" s="197"/>
      <c r="Y100" s="197"/>
      <c r="Z100" s="197"/>
    </row>
    <row r="101" spans="1:27" s="207" customFormat="1" ht="15" x14ac:dyDescent="0.25">
      <c r="A101" s="815"/>
      <c r="B101" s="273"/>
      <c r="C101" s="588" t="s">
        <v>140</v>
      </c>
      <c r="D101" s="589"/>
      <c r="E101" s="589"/>
      <c r="F101" s="589"/>
      <c r="G101" s="589"/>
      <c r="H101" s="589"/>
      <c r="I101" s="589"/>
      <c r="J101" s="589"/>
      <c r="K101" s="589"/>
      <c r="L101" s="589"/>
      <c r="M101" s="590"/>
      <c r="N101" s="312"/>
      <c r="O101" s="392"/>
      <c r="P101" s="756"/>
      <c r="Q101" s="743"/>
      <c r="R101" s="742">
        <v>1</v>
      </c>
      <c r="S101" s="744"/>
      <c r="T101" s="283"/>
      <c r="U101" s="272">
        <f t="shared" si="103"/>
        <v>1</v>
      </c>
      <c r="W101" s="253"/>
      <c r="X101" s="253"/>
      <c r="Y101" s="253"/>
      <c r="Z101" s="253"/>
    </row>
    <row r="102" spans="1:27" s="207" customFormat="1" thickBot="1" x14ac:dyDescent="0.3">
      <c r="A102" s="815"/>
      <c r="B102" s="273"/>
      <c r="C102" s="639" t="s">
        <v>141</v>
      </c>
      <c r="D102" s="640"/>
      <c r="E102" s="640"/>
      <c r="F102" s="640"/>
      <c r="G102" s="640"/>
      <c r="H102" s="640"/>
      <c r="I102" s="640"/>
      <c r="J102" s="640"/>
      <c r="K102" s="640"/>
      <c r="L102" s="640"/>
      <c r="M102" s="641"/>
      <c r="N102" s="307"/>
      <c r="O102" s="275"/>
      <c r="P102" s="757"/>
      <c r="Q102" s="745"/>
      <c r="R102" s="745"/>
      <c r="S102" s="746"/>
      <c r="T102" s="283"/>
      <c r="U102" s="272">
        <f t="shared" si="103"/>
        <v>0</v>
      </c>
      <c r="W102" s="253"/>
      <c r="X102" s="253"/>
      <c r="Y102" s="253"/>
      <c r="Z102" s="253"/>
    </row>
    <row r="103" spans="1:27" x14ac:dyDescent="0.25">
      <c r="A103" s="816"/>
      <c r="B103" s="129"/>
      <c r="C103" s="129"/>
      <c r="D103" s="129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  <c r="R103" s="129"/>
      <c r="S103" s="129"/>
      <c r="V103" s="89"/>
      <c r="W103" s="89"/>
      <c r="X103" s="89"/>
      <c r="Z103" s="89"/>
      <c r="AA103" s="89"/>
    </row>
    <row r="104" spans="1:27" ht="16.5" customHeight="1" x14ac:dyDescent="0.25">
      <c r="A104" s="638" t="s">
        <v>220</v>
      </c>
      <c r="B104" s="638"/>
      <c r="C104" s="638"/>
      <c r="D104" s="638"/>
      <c r="E104" s="638"/>
      <c r="F104" s="638"/>
      <c r="G104" s="638"/>
      <c r="H104" s="638"/>
      <c r="I104" s="638"/>
      <c r="J104" s="638"/>
      <c r="K104" s="638"/>
      <c r="L104" s="638"/>
      <c r="M104" s="638"/>
      <c r="N104" s="638"/>
      <c r="O104" s="638"/>
      <c r="P104" s="638"/>
      <c r="Q104" s="638"/>
      <c r="R104" s="638"/>
      <c r="S104" s="638"/>
      <c r="V104" s="89"/>
      <c r="W104" s="89"/>
      <c r="X104" s="89"/>
      <c r="Z104" s="89"/>
      <c r="AA104" s="89"/>
    </row>
    <row r="105" spans="1:27" ht="21" customHeight="1" x14ac:dyDescent="0.25">
      <c r="A105" s="486"/>
      <c r="B105" s="486"/>
      <c r="C105" s="486"/>
      <c r="D105" s="486"/>
      <c r="E105" s="486"/>
      <c r="F105" s="486"/>
      <c r="G105" s="486"/>
      <c r="H105" s="486"/>
      <c r="I105" s="486"/>
      <c r="J105" s="486"/>
      <c r="K105" s="486"/>
      <c r="L105" s="486"/>
      <c r="M105" s="486"/>
      <c r="N105" s="486"/>
      <c r="O105" s="486"/>
      <c r="P105" s="486"/>
      <c r="Q105" s="486"/>
      <c r="R105" s="486"/>
      <c r="S105" s="486"/>
      <c r="V105" s="89"/>
      <c r="W105" s="89"/>
      <c r="X105" s="89"/>
      <c r="Z105" s="89"/>
      <c r="AA105" s="89"/>
    </row>
    <row r="106" spans="1:27" ht="31.5" customHeight="1" x14ac:dyDescent="0.25">
      <c r="A106" s="486" t="s">
        <v>246</v>
      </c>
      <c r="B106" s="486"/>
      <c r="C106" s="486"/>
      <c r="D106" s="486"/>
      <c r="E106" s="486"/>
      <c r="F106" s="486"/>
      <c r="G106" s="486"/>
      <c r="H106" s="486"/>
      <c r="I106" s="486"/>
      <c r="J106" s="486"/>
      <c r="K106" s="486"/>
      <c r="L106" s="486"/>
      <c r="M106" s="486"/>
      <c r="N106" s="486"/>
      <c r="O106" s="486"/>
      <c r="P106" s="486"/>
      <c r="Q106" s="486"/>
      <c r="R106" s="486"/>
      <c r="S106" s="486"/>
      <c r="V106" s="89"/>
      <c r="W106" s="89"/>
      <c r="X106" s="89"/>
      <c r="Z106" s="89"/>
      <c r="AA106" s="89"/>
    </row>
    <row r="107" spans="1:27" ht="48.75" customHeight="1" x14ac:dyDescent="0.25">
      <c r="A107" s="486" t="s">
        <v>247</v>
      </c>
      <c r="B107" s="486"/>
      <c r="C107" s="486"/>
      <c r="D107" s="486"/>
      <c r="E107" s="486"/>
      <c r="F107" s="486"/>
      <c r="G107" s="486"/>
      <c r="H107" s="486"/>
      <c r="I107" s="486"/>
      <c r="J107" s="486"/>
      <c r="K107" s="486"/>
      <c r="L107" s="486"/>
      <c r="M107" s="486"/>
      <c r="N107" s="486"/>
      <c r="O107" s="486"/>
      <c r="P107" s="486"/>
      <c r="Q107" s="486"/>
      <c r="R107" s="486"/>
      <c r="S107" s="486"/>
      <c r="V107" s="89"/>
      <c r="W107" s="89"/>
      <c r="X107" s="89"/>
      <c r="Z107" s="89"/>
      <c r="AA107" s="89"/>
    </row>
    <row r="108" spans="1:27" x14ac:dyDescent="0.25">
      <c r="A108" s="486" t="s">
        <v>248</v>
      </c>
      <c r="B108" s="486"/>
      <c r="C108" s="486"/>
      <c r="D108" s="486"/>
      <c r="E108" s="486"/>
      <c r="F108" s="486"/>
      <c r="G108" s="486"/>
      <c r="H108" s="486"/>
      <c r="I108" s="486"/>
      <c r="J108" s="486"/>
      <c r="K108" s="486"/>
      <c r="L108" s="486"/>
      <c r="M108" s="486"/>
      <c r="N108" s="486"/>
      <c r="O108" s="486"/>
      <c r="P108" s="486"/>
      <c r="Q108" s="486"/>
      <c r="R108" s="486"/>
      <c r="S108" s="486"/>
      <c r="V108" s="89"/>
      <c r="W108" s="89"/>
      <c r="X108" s="89"/>
      <c r="Z108" s="89"/>
      <c r="AA108" s="89"/>
    </row>
    <row r="109" spans="1:27" ht="17.25" customHeight="1" x14ac:dyDescent="0.25">
      <c r="A109" s="816"/>
      <c r="B109" s="129"/>
      <c r="C109" s="129"/>
      <c r="D109" s="129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  <c r="R109" s="129"/>
      <c r="S109" s="129"/>
      <c r="V109" s="89"/>
      <c r="W109" s="89"/>
      <c r="X109" s="89"/>
      <c r="Z109" s="89"/>
      <c r="AA109" s="89"/>
    </row>
    <row r="110" spans="1:27" ht="17.25" customHeight="1" x14ac:dyDescent="0.25">
      <c r="A110" s="816"/>
      <c r="B110" s="129"/>
      <c r="C110" s="129"/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V110" s="89"/>
      <c r="W110" s="89"/>
      <c r="X110" s="89"/>
      <c r="Z110" s="89"/>
      <c r="AA110" s="89"/>
    </row>
    <row r="111" spans="1:27" ht="17.25" customHeight="1" x14ac:dyDescent="0.3">
      <c r="A111" s="817"/>
      <c r="B111" s="125" t="s">
        <v>149</v>
      </c>
      <c r="C111" s="130"/>
      <c r="D111" s="605" t="s">
        <v>149</v>
      </c>
      <c r="E111" s="605"/>
      <c r="F111" s="605"/>
      <c r="G111" s="605"/>
      <c r="H111" s="605"/>
      <c r="I111" s="605"/>
      <c r="J111" s="605"/>
      <c r="K111" s="605"/>
      <c r="L111" s="605"/>
      <c r="M111" s="297" t="s">
        <v>149</v>
      </c>
      <c r="N111" s="298"/>
      <c r="O111" s="298"/>
      <c r="P111" s="294"/>
      <c r="Q111" s="294"/>
      <c r="R111" s="294"/>
      <c r="S111" s="196"/>
      <c r="T111" s="358"/>
      <c r="U111" s="100"/>
      <c r="V111" s="100"/>
      <c r="W111" s="100"/>
      <c r="X111" s="100"/>
      <c r="Y111" s="100"/>
      <c r="Z111" s="89"/>
      <c r="AA111" s="89"/>
    </row>
    <row r="112" spans="1:27" ht="18.75" x14ac:dyDescent="0.3">
      <c r="A112" s="817"/>
      <c r="B112" s="126" t="s">
        <v>199</v>
      </c>
      <c r="C112" s="103"/>
      <c r="D112" s="604" t="s">
        <v>150</v>
      </c>
      <c r="E112" s="604"/>
      <c r="F112" s="604"/>
      <c r="G112" s="604"/>
      <c r="H112" s="604"/>
      <c r="I112" s="604"/>
      <c r="J112" s="604"/>
      <c r="K112" s="604"/>
      <c r="L112" s="604"/>
      <c r="M112" s="293" t="s">
        <v>192</v>
      </c>
      <c r="N112" s="294"/>
      <c r="O112" s="294"/>
      <c r="P112" s="294"/>
      <c r="Q112" s="294"/>
      <c r="R112" s="294"/>
      <c r="S112" s="196"/>
      <c r="T112" s="358"/>
      <c r="U112" s="100"/>
      <c r="V112" s="100"/>
      <c r="W112" s="100"/>
      <c r="X112" s="100"/>
      <c r="Y112" s="100"/>
      <c r="Z112" s="89"/>
      <c r="AA112" s="89"/>
    </row>
    <row r="113" spans="1:27" ht="18.75" x14ac:dyDescent="0.3">
      <c r="A113" s="817"/>
      <c r="B113" s="102" t="s">
        <v>200</v>
      </c>
      <c r="C113" s="101"/>
      <c r="D113" s="604" t="s">
        <v>152</v>
      </c>
      <c r="E113" s="604"/>
      <c r="F113" s="604"/>
      <c r="G113" s="604"/>
      <c r="H113" s="604"/>
      <c r="I113" s="604"/>
      <c r="J113" s="604"/>
      <c r="K113" s="604"/>
      <c r="L113" s="604"/>
      <c r="M113" s="293" t="s">
        <v>193</v>
      </c>
      <c r="N113" s="294"/>
      <c r="O113" s="294"/>
      <c r="P113" s="294"/>
      <c r="Q113" s="294"/>
      <c r="R113" s="294"/>
      <c r="S113" s="196"/>
      <c r="T113" s="358"/>
      <c r="U113" s="100"/>
      <c r="V113" s="100"/>
      <c r="W113" s="100"/>
      <c r="X113" s="100"/>
      <c r="Y113" s="100"/>
      <c r="Z113" s="89"/>
      <c r="AA113" s="89"/>
    </row>
    <row r="114" spans="1:27" ht="18.75" x14ac:dyDescent="0.3">
      <c r="A114" s="817"/>
      <c r="B114" s="102" t="s">
        <v>204</v>
      </c>
      <c r="C114" s="101"/>
      <c r="D114" s="604" t="s">
        <v>201</v>
      </c>
      <c r="E114" s="604"/>
      <c r="F114" s="604"/>
      <c r="G114" s="604"/>
      <c r="H114" s="604"/>
      <c r="I114" s="604"/>
      <c r="J114" s="604"/>
      <c r="K114" s="604"/>
      <c r="L114" s="604"/>
      <c r="M114" s="293" t="s">
        <v>151</v>
      </c>
      <c r="N114" s="294"/>
      <c r="O114" s="294"/>
      <c r="P114" s="294"/>
      <c r="Q114" s="294"/>
      <c r="R114" s="294"/>
      <c r="S114" s="196"/>
      <c r="T114" s="358"/>
      <c r="U114" s="100"/>
      <c r="V114" s="100"/>
      <c r="W114" s="100"/>
      <c r="X114" s="100"/>
      <c r="Y114" s="100"/>
      <c r="Z114" s="89"/>
      <c r="AA114" s="89"/>
    </row>
    <row r="115" spans="1:27" ht="18.75" x14ac:dyDescent="0.3">
      <c r="A115" s="817"/>
      <c r="B115" s="129"/>
      <c r="C115" s="101"/>
      <c r="D115" s="604" t="s">
        <v>198</v>
      </c>
      <c r="E115" s="604"/>
      <c r="F115" s="604"/>
      <c r="G115" s="604"/>
      <c r="H115" s="604"/>
      <c r="I115" s="604"/>
      <c r="J115" s="604"/>
      <c r="K115" s="604"/>
      <c r="L115" s="604"/>
      <c r="M115" s="294" t="s">
        <v>194</v>
      </c>
      <c r="N115" s="294"/>
      <c r="O115" s="294"/>
      <c r="P115" s="294"/>
      <c r="Q115" s="294"/>
      <c r="R115" s="294"/>
      <c r="S115" s="196"/>
      <c r="T115" s="358"/>
      <c r="U115" s="100"/>
      <c r="V115" s="100"/>
      <c r="W115" s="100"/>
      <c r="X115" s="100"/>
      <c r="Y115" s="100"/>
      <c r="Z115" s="89"/>
      <c r="AA115" s="89"/>
    </row>
    <row r="116" spans="1:27" ht="18.75" x14ac:dyDescent="0.3">
      <c r="A116" s="817"/>
      <c r="B116" s="102"/>
      <c r="C116" s="101"/>
      <c r="D116" s="101"/>
      <c r="E116" s="101"/>
      <c r="F116" s="124"/>
      <c r="G116" s="124"/>
      <c r="H116" s="101"/>
      <c r="I116" s="101"/>
      <c r="J116" s="101"/>
      <c r="K116" s="101"/>
      <c r="L116" s="101"/>
      <c r="M116" s="294"/>
      <c r="N116" s="294"/>
      <c r="O116" s="294"/>
      <c r="P116" s="294"/>
      <c r="Q116" s="294"/>
      <c r="R116" s="294"/>
      <c r="S116" s="196"/>
      <c r="T116" s="358"/>
      <c r="U116" s="100"/>
      <c r="V116" s="100"/>
      <c r="W116" s="100"/>
      <c r="X116" s="100"/>
      <c r="Y116" s="100"/>
      <c r="Z116" s="89"/>
      <c r="AA116" s="89"/>
    </row>
    <row r="117" spans="1:27" ht="18.75" x14ac:dyDescent="0.3">
      <c r="A117" s="817"/>
      <c r="B117" s="125" t="s">
        <v>149</v>
      </c>
      <c r="C117" s="101"/>
      <c r="D117" s="297" t="s">
        <v>149</v>
      </c>
      <c r="E117" s="294"/>
      <c r="F117" s="294"/>
      <c r="G117" s="294"/>
      <c r="H117" s="294"/>
      <c r="I117" s="294"/>
      <c r="J117" s="294"/>
      <c r="K117" s="299"/>
      <c r="L117" s="299"/>
      <c r="M117" s="297" t="s">
        <v>149</v>
      </c>
      <c r="N117" s="298"/>
      <c r="O117" s="297"/>
      <c r="P117" s="293"/>
      <c r="Q117" s="293"/>
      <c r="R117" s="294"/>
      <c r="S117" s="196"/>
      <c r="T117" s="358"/>
      <c r="U117" s="100"/>
      <c r="V117" s="100"/>
      <c r="W117" s="100"/>
      <c r="X117" s="100"/>
      <c r="Y117" s="100"/>
      <c r="Z117" s="89"/>
      <c r="AA117" s="89"/>
    </row>
    <row r="118" spans="1:27" ht="18.75" x14ac:dyDescent="0.3">
      <c r="A118" s="817"/>
      <c r="B118" s="293" t="s">
        <v>244</v>
      </c>
      <c r="C118" s="103"/>
      <c r="D118" s="293" t="s">
        <v>150</v>
      </c>
      <c r="E118" s="294"/>
      <c r="F118" s="294"/>
      <c r="G118" s="293"/>
      <c r="H118" s="294"/>
      <c r="I118" s="294"/>
      <c r="J118" s="294"/>
      <c r="K118" s="103"/>
      <c r="L118" s="103"/>
      <c r="M118" s="603" t="s">
        <v>195</v>
      </c>
      <c r="N118" s="603"/>
      <c r="O118" s="603"/>
      <c r="P118" s="603"/>
      <c r="Q118" s="603"/>
      <c r="R118" s="295"/>
      <c r="S118" s="196"/>
      <c r="T118" s="358"/>
      <c r="U118" s="100"/>
      <c r="V118" s="100"/>
      <c r="W118" s="100"/>
      <c r="X118" s="100"/>
      <c r="Y118" s="100"/>
      <c r="Z118" s="89"/>
      <c r="AA118" s="89"/>
    </row>
    <row r="119" spans="1:27" ht="18.75" x14ac:dyDescent="0.3">
      <c r="A119" s="817"/>
      <c r="B119" s="294" t="s">
        <v>245</v>
      </c>
      <c r="C119" s="103"/>
      <c r="D119" s="294" t="s">
        <v>196</v>
      </c>
      <c r="E119" s="294"/>
      <c r="F119" s="294"/>
      <c r="G119" s="294"/>
      <c r="H119" s="294"/>
      <c r="I119" s="294"/>
      <c r="J119" s="294"/>
      <c r="K119" s="103"/>
      <c r="L119" s="103"/>
      <c r="M119" s="603"/>
      <c r="N119" s="603"/>
      <c r="O119" s="603"/>
      <c r="P119" s="603"/>
      <c r="Q119" s="603"/>
      <c r="R119" s="295"/>
      <c r="S119" s="196"/>
      <c r="T119" s="358"/>
      <c r="U119" s="100"/>
      <c r="V119" s="100"/>
      <c r="W119" s="100"/>
      <c r="X119" s="100"/>
      <c r="Y119" s="100"/>
      <c r="Z119" s="89"/>
      <c r="AA119" s="89"/>
    </row>
    <row r="120" spans="1:27" ht="18.75" x14ac:dyDescent="0.3">
      <c r="A120" s="817"/>
      <c r="B120" s="102" t="s">
        <v>202</v>
      </c>
      <c r="C120" s="127"/>
      <c r="D120" s="294" t="s">
        <v>197</v>
      </c>
      <c r="E120" s="294"/>
      <c r="F120" s="294"/>
      <c r="G120" s="294"/>
      <c r="H120" s="294"/>
      <c r="I120" s="294"/>
      <c r="J120" s="294"/>
      <c r="K120" s="103"/>
      <c r="L120" s="103"/>
      <c r="M120" s="603"/>
      <c r="N120" s="603"/>
      <c r="O120" s="603"/>
      <c r="P120" s="603"/>
      <c r="Q120" s="603"/>
      <c r="R120" s="295"/>
      <c r="S120" s="196"/>
      <c r="T120" s="358"/>
      <c r="U120" s="100"/>
      <c r="V120" s="100"/>
      <c r="W120" s="100"/>
      <c r="X120" s="100"/>
      <c r="Y120" s="100"/>
      <c r="Z120" s="89"/>
      <c r="AA120" s="89"/>
    </row>
    <row r="121" spans="1:27" ht="18.75" x14ac:dyDescent="0.3">
      <c r="A121" s="817"/>
      <c r="B121" s="102" t="s">
        <v>203</v>
      </c>
      <c r="C121" s="101"/>
      <c r="D121" s="294" t="s">
        <v>198</v>
      </c>
      <c r="E121" s="294"/>
      <c r="F121" s="294"/>
      <c r="G121" s="293"/>
      <c r="H121" s="294"/>
      <c r="I121" s="294"/>
      <c r="J121" s="294"/>
      <c r="K121" s="103"/>
      <c r="L121" s="103"/>
      <c r="M121" s="294" t="s">
        <v>153</v>
      </c>
      <c r="N121" s="294"/>
      <c r="O121" s="294"/>
      <c r="P121" s="294"/>
      <c r="Q121" s="294"/>
      <c r="R121" s="294"/>
      <c r="S121" s="196"/>
      <c r="T121" s="358"/>
      <c r="U121" s="100"/>
      <c r="V121" s="100"/>
      <c r="W121" s="100"/>
      <c r="X121" s="100"/>
      <c r="Y121" s="100"/>
      <c r="Z121" s="89"/>
      <c r="AA121" s="89"/>
    </row>
    <row r="122" spans="1:27" ht="18.75" x14ac:dyDescent="0.3">
      <c r="A122" s="817"/>
      <c r="B122" s="128"/>
      <c r="C122" s="101"/>
      <c r="D122" s="101"/>
      <c r="E122" s="101"/>
      <c r="F122" s="101"/>
      <c r="G122" s="101"/>
      <c r="H122" s="101"/>
      <c r="I122" s="101"/>
      <c r="J122" s="101"/>
      <c r="K122" s="101"/>
      <c r="L122" s="101"/>
      <c r="M122" s="294" t="s">
        <v>194</v>
      </c>
      <c r="N122" s="294"/>
      <c r="O122" s="296"/>
      <c r="P122" s="296"/>
      <c r="Q122" s="296"/>
      <c r="R122" s="294"/>
      <c r="S122" s="196"/>
      <c r="T122" s="358"/>
      <c r="U122" s="100"/>
      <c r="V122" s="100"/>
      <c r="W122" s="100"/>
      <c r="X122" s="100"/>
      <c r="Y122" s="100"/>
      <c r="Z122" s="89"/>
      <c r="AA122" s="89"/>
    </row>
    <row r="123" spans="1:27" x14ac:dyDescent="0.25">
      <c r="V123" s="89"/>
      <c r="W123" s="89"/>
      <c r="X123" s="89"/>
      <c r="Z123" s="89"/>
      <c r="AA123" s="89"/>
    </row>
    <row r="124" spans="1:27" x14ac:dyDescent="0.25">
      <c r="V124" s="89"/>
      <c r="W124" s="89"/>
      <c r="X124" s="89"/>
      <c r="Z124" s="89"/>
      <c r="AA124" s="89"/>
    </row>
    <row r="125" spans="1:27" x14ac:dyDescent="0.25">
      <c r="V125" s="89"/>
      <c r="W125" s="89"/>
      <c r="X125" s="89"/>
      <c r="Z125" s="89"/>
      <c r="AA125" s="89"/>
    </row>
    <row r="126" spans="1:27" x14ac:dyDescent="0.25">
      <c r="V126" s="89"/>
      <c r="W126" s="89"/>
      <c r="X126" s="89"/>
      <c r="Z126" s="89"/>
      <c r="AA126" s="89"/>
    </row>
    <row r="127" spans="1:27" x14ac:dyDescent="0.25">
      <c r="V127" s="89"/>
      <c r="W127" s="89"/>
      <c r="X127" s="89"/>
      <c r="Z127" s="89"/>
      <c r="AA127" s="89"/>
    </row>
    <row r="128" spans="1:27" x14ac:dyDescent="0.25">
      <c r="V128" s="89"/>
      <c r="W128" s="89"/>
      <c r="X128" s="89"/>
      <c r="Z128" s="89"/>
      <c r="AA128" s="89"/>
    </row>
    <row r="129" spans="22:27" x14ac:dyDescent="0.25">
      <c r="V129" s="89"/>
      <c r="W129" s="89"/>
      <c r="X129" s="89"/>
      <c r="Z129" s="89"/>
      <c r="AA129" s="89"/>
    </row>
    <row r="130" spans="22:27" x14ac:dyDescent="0.25">
      <c r="V130" s="89"/>
      <c r="W130" s="89"/>
      <c r="X130" s="89"/>
      <c r="Z130" s="89"/>
      <c r="AA130" s="89"/>
    </row>
    <row r="131" spans="22:27" x14ac:dyDescent="0.25">
      <c r="V131" s="89"/>
      <c r="W131" s="89"/>
      <c r="X131" s="89"/>
      <c r="Z131" s="89"/>
      <c r="AA131" s="89"/>
    </row>
    <row r="132" spans="22:27" x14ac:dyDescent="0.25">
      <c r="V132" s="89"/>
      <c r="W132" s="89"/>
      <c r="X132" s="89"/>
      <c r="Z132" s="89"/>
      <c r="AA132" s="89"/>
    </row>
    <row r="133" spans="22:27" x14ac:dyDescent="0.25">
      <c r="V133" s="89"/>
      <c r="W133" s="89"/>
      <c r="X133" s="89"/>
      <c r="Z133" s="89"/>
      <c r="AA133" s="89"/>
    </row>
    <row r="134" spans="22:27" x14ac:dyDescent="0.25">
      <c r="V134" s="89"/>
      <c r="W134" s="89"/>
      <c r="X134" s="89"/>
      <c r="Z134" s="89"/>
      <c r="AA134" s="89"/>
    </row>
    <row r="135" spans="22:27" x14ac:dyDescent="0.25">
      <c r="V135" s="89"/>
      <c r="W135" s="89"/>
      <c r="X135" s="89"/>
      <c r="Z135" s="89"/>
      <c r="AA135" s="89"/>
    </row>
    <row r="136" spans="22:27" x14ac:dyDescent="0.25">
      <c r="V136" s="89"/>
      <c r="W136" s="89"/>
      <c r="X136" s="89"/>
      <c r="Z136" s="89"/>
      <c r="AA136" s="89"/>
    </row>
    <row r="137" spans="22:27" x14ac:dyDescent="0.25">
      <c r="V137" s="89"/>
      <c r="W137" s="89"/>
      <c r="X137" s="89"/>
      <c r="Z137" s="89"/>
      <c r="AA137" s="89"/>
    </row>
    <row r="138" spans="22:27" x14ac:dyDescent="0.25">
      <c r="V138" s="89"/>
      <c r="W138" s="89"/>
      <c r="X138" s="89"/>
      <c r="Z138" s="89"/>
      <c r="AA138" s="89"/>
    </row>
    <row r="139" spans="22:27" x14ac:dyDescent="0.25">
      <c r="V139" s="89"/>
      <c r="W139" s="89"/>
      <c r="X139" s="89"/>
      <c r="Z139" s="89"/>
      <c r="AA139" s="89"/>
    </row>
    <row r="140" spans="22:27" x14ac:dyDescent="0.25">
      <c r="V140" s="89"/>
      <c r="W140" s="89"/>
      <c r="X140" s="89"/>
      <c r="Z140" s="89"/>
      <c r="AA140" s="89"/>
    </row>
    <row r="141" spans="22:27" x14ac:dyDescent="0.25">
      <c r="V141" s="89"/>
      <c r="W141" s="89"/>
      <c r="X141" s="89"/>
      <c r="Z141" s="89"/>
      <c r="AA141" s="89"/>
    </row>
    <row r="142" spans="22:27" x14ac:dyDescent="0.25">
      <c r="V142" s="89"/>
      <c r="W142" s="89"/>
      <c r="X142" s="89"/>
      <c r="Z142" s="89"/>
      <c r="AA142" s="89"/>
    </row>
    <row r="143" spans="22:27" x14ac:dyDescent="0.25">
      <c r="V143" s="89"/>
      <c r="W143" s="89"/>
      <c r="X143" s="89"/>
      <c r="Z143" s="89"/>
      <c r="AA143" s="89"/>
    </row>
    <row r="144" spans="22:27" x14ac:dyDescent="0.25">
      <c r="V144" s="89"/>
      <c r="W144" s="89"/>
      <c r="X144" s="89"/>
      <c r="Z144" s="89"/>
      <c r="AA144" s="89"/>
    </row>
    <row r="145" spans="22:27" x14ac:dyDescent="0.25">
      <c r="V145" s="89"/>
      <c r="W145" s="89"/>
      <c r="X145" s="89"/>
      <c r="Z145" s="89"/>
      <c r="AA145" s="89"/>
    </row>
    <row r="146" spans="22:27" x14ac:dyDescent="0.25">
      <c r="V146" s="89"/>
      <c r="W146" s="89"/>
      <c r="X146" s="89"/>
      <c r="Z146" s="89"/>
      <c r="AA146" s="89"/>
    </row>
    <row r="147" spans="22:27" x14ac:dyDescent="0.25">
      <c r="V147" s="89"/>
      <c r="W147" s="89"/>
      <c r="X147" s="89"/>
      <c r="Z147" s="89"/>
      <c r="AA147" s="89"/>
    </row>
    <row r="148" spans="22:27" x14ac:dyDescent="0.25">
      <c r="V148" s="89"/>
      <c r="W148" s="89"/>
      <c r="X148" s="89"/>
      <c r="Z148" s="89"/>
      <c r="AA148" s="89"/>
    </row>
    <row r="149" spans="22:27" x14ac:dyDescent="0.25">
      <c r="V149" s="89"/>
      <c r="W149" s="89"/>
      <c r="X149" s="89"/>
      <c r="Z149" s="89"/>
      <c r="AA149" s="89"/>
    </row>
    <row r="150" spans="22:27" x14ac:dyDescent="0.25">
      <c r="V150" s="89"/>
      <c r="W150" s="89"/>
      <c r="X150" s="89"/>
      <c r="Z150" s="89"/>
      <c r="AA150" s="89"/>
    </row>
    <row r="151" spans="22:27" x14ac:dyDescent="0.25">
      <c r="V151" s="89"/>
      <c r="W151" s="89"/>
      <c r="X151" s="89"/>
      <c r="Z151" s="89"/>
      <c r="AA151" s="89"/>
    </row>
    <row r="152" spans="22:27" x14ac:dyDescent="0.25">
      <c r="V152" s="89"/>
      <c r="W152" s="89"/>
      <c r="X152" s="89"/>
      <c r="Z152" s="89"/>
      <c r="AA152" s="89"/>
    </row>
    <row r="153" spans="22:27" x14ac:dyDescent="0.25">
      <c r="V153" s="89"/>
      <c r="W153" s="89"/>
      <c r="X153" s="89"/>
      <c r="Z153" s="89"/>
      <c r="AA153" s="89"/>
    </row>
    <row r="154" spans="22:27" x14ac:dyDescent="0.25">
      <c r="V154" s="89"/>
      <c r="W154" s="89"/>
      <c r="X154" s="89"/>
      <c r="Z154" s="89"/>
      <c r="AA154" s="89"/>
    </row>
    <row r="155" spans="22:27" x14ac:dyDescent="0.25">
      <c r="V155" s="89"/>
      <c r="W155" s="89"/>
      <c r="X155" s="89"/>
      <c r="Z155" s="89"/>
      <c r="AA155" s="89"/>
    </row>
    <row r="156" spans="22:27" x14ac:dyDescent="0.25">
      <c r="V156" s="89"/>
      <c r="W156" s="89"/>
      <c r="X156" s="89"/>
      <c r="Z156" s="89"/>
      <c r="AA156" s="89"/>
    </row>
    <row r="157" spans="22:27" x14ac:dyDescent="0.25">
      <c r="V157" s="89"/>
      <c r="W157" s="89"/>
      <c r="X157" s="89"/>
      <c r="Z157" s="89"/>
      <c r="AA157" s="89"/>
    </row>
    <row r="158" spans="22:27" x14ac:dyDescent="0.25">
      <c r="V158" s="89"/>
      <c r="W158" s="89"/>
      <c r="X158" s="89"/>
      <c r="Z158" s="89"/>
      <c r="AA158" s="89"/>
    </row>
    <row r="159" spans="22:27" x14ac:dyDescent="0.25">
      <c r="V159" s="89"/>
      <c r="W159" s="89"/>
      <c r="X159" s="89"/>
      <c r="Z159" s="89"/>
      <c r="AA159" s="89"/>
    </row>
    <row r="160" spans="22:27" x14ac:dyDescent="0.25">
      <c r="V160" s="89"/>
      <c r="W160" s="89"/>
      <c r="X160" s="89"/>
      <c r="Z160" s="89"/>
      <c r="AA160" s="89"/>
    </row>
    <row r="161" spans="22:27" x14ac:dyDescent="0.25">
      <c r="V161" s="89"/>
      <c r="W161" s="89"/>
      <c r="X161" s="89"/>
      <c r="Z161" s="89"/>
      <c r="AA161" s="89"/>
    </row>
    <row r="162" spans="22:27" x14ac:dyDescent="0.25">
      <c r="V162" s="89"/>
      <c r="W162" s="89"/>
      <c r="X162" s="89"/>
      <c r="Z162" s="89"/>
      <c r="AA162" s="89"/>
    </row>
    <row r="163" spans="22:27" x14ac:dyDescent="0.25">
      <c r="V163" s="89"/>
      <c r="W163" s="89"/>
      <c r="X163" s="89"/>
      <c r="Z163" s="89"/>
      <c r="AA163" s="89"/>
    </row>
    <row r="164" spans="22:27" x14ac:dyDescent="0.25">
      <c r="V164" s="89"/>
      <c r="W164" s="89"/>
      <c r="X164" s="89"/>
      <c r="Z164" s="89"/>
      <c r="AA164" s="89"/>
    </row>
    <row r="165" spans="22:27" x14ac:dyDescent="0.25">
      <c r="V165" s="89"/>
      <c r="W165" s="89"/>
      <c r="X165" s="89"/>
      <c r="Z165" s="89"/>
      <c r="AA165" s="89"/>
    </row>
    <row r="166" spans="22:27" x14ac:dyDescent="0.25">
      <c r="V166" s="89"/>
      <c r="W166" s="89"/>
      <c r="X166" s="89"/>
      <c r="Z166" s="89"/>
      <c r="AA166" s="89"/>
    </row>
    <row r="167" spans="22:27" x14ac:dyDescent="0.25">
      <c r="V167" s="89"/>
      <c r="W167" s="89"/>
      <c r="X167" s="89"/>
      <c r="Z167" s="89"/>
      <c r="AA167" s="89"/>
    </row>
    <row r="168" spans="22:27" x14ac:dyDescent="0.25">
      <c r="V168" s="89"/>
      <c r="W168" s="89"/>
      <c r="X168" s="89"/>
      <c r="Z168" s="89"/>
      <c r="AA168" s="89"/>
    </row>
    <row r="169" spans="22:27" x14ac:dyDescent="0.25">
      <c r="V169" s="89"/>
      <c r="W169" s="89"/>
      <c r="X169" s="89"/>
      <c r="Z169" s="89"/>
      <c r="AA169" s="89"/>
    </row>
    <row r="170" spans="22:27" x14ac:dyDescent="0.25">
      <c r="V170" s="89"/>
      <c r="W170" s="89"/>
      <c r="X170" s="89"/>
      <c r="Z170" s="89"/>
      <c r="AA170" s="89"/>
    </row>
    <row r="171" spans="22:27" x14ac:dyDescent="0.25">
      <c r="V171" s="89"/>
      <c r="W171" s="89"/>
      <c r="X171" s="89"/>
      <c r="Z171" s="89"/>
      <c r="AA171" s="89"/>
    </row>
    <row r="172" spans="22:27" x14ac:dyDescent="0.25">
      <c r="V172" s="89"/>
      <c r="W172" s="89"/>
      <c r="X172" s="89"/>
      <c r="Z172" s="89"/>
      <c r="AA172" s="89"/>
    </row>
    <row r="173" spans="22:27" x14ac:dyDescent="0.25">
      <c r="V173" s="89"/>
      <c r="W173" s="89"/>
      <c r="X173" s="89"/>
      <c r="Z173" s="89"/>
      <c r="AA173" s="89"/>
    </row>
    <row r="174" spans="22:27" x14ac:dyDescent="0.25">
      <c r="V174" s="89"/>
      <c r="W174" s="89"/>
      <c r="X174" s="89"/>
      <c r="Z174" s="89"/>
      <c r="AA174" s="89"/>
    </row>
    <row r="175" spans="22:27" x14ac:dyDescent="0.25">
      <c r="V175" s="89"/>
      <c r="W175" s="89"/>
      <c r="X175" s="89"/>
      <c r="Z175" s="89"/>
      <c r="AA175" s="89"/>
    </row>
    <row r="176" spans="22:27" x14ac:dyDescent="0.25">
      <c r="V176" s="89"/>
      <c r="W176" s="89"/>
      <c r="X176" s="89"/>
      <c r="Z176" s="89"/>
      <c r="AA176" s="89"/>
    </row>
    <row r="177" spans="22:27" x14ac:dyDescent="0.25">
      <c r="V177" s="89"/>
      <c r="W177" s="89"/>
      <c r="X177" s="89"/>
      <c r="Z177" s="89"/>
      <c r="AA177" s="89"/>
    </row>
    <row r="178" spans="22:27" x14ac:dyDescent="0.25">
      <c r="V178" s="89"/>
      <c r="W178" s="89"/>
      <c r="X178" s="89"/>
      <c r="Z178" s="89"/>
      <c r="AA178" s="89"/>
    </row>
    <row r="179" spans="22:27" x14ac:dyDescent="0.25">
      <c r="V179" s="89"/>
      <c r="W179" s="89"/>
      <c r="X179" s="89"/>
      <c r="Z179" s="89"/>
      <c r="AA179" s="89"/>
    </row>
    <row r="180" spans="22:27" x14ac:dyDescent="0.25">
      <c r="V180" s="89"/>
      <c r="W180" s="89"/>
      <c r="X180" s="89"/>
      <c r="Z180" s="89"/>
      <c r="AA180" s="89"/>
    </row>
    <row r="181" spans="22:27" x14ac:dyDescent="0.25">
      <c r="V181" s="89"/>
      <c r="W181" s="89"/>
      <c r="X181" s="89"/>
      <c r="Z181" s="89"/>
      <c r="AA181" s="89"/>
    </row>
    <row r="182" spans="22:27" x14ac:dyDescent="0.25">
      <c r="V182" s="89"/>
      <c r="W182" s="89"/>
      <c r="X182" s="89"/>
      <c r="Z182" s="89"/>
      <c r="AA182" s="89"/>
    </row>
  </sheetData>
  <mergeCells count="70">
    <mergeCell ref="A1:S1"/>
    <mergeCell ref="C99:M99"/>
    <mergeCell ref="A53:S53"/>
    <mergeCell ref="U9:X9"/>
    <mergeCell ref="A31:S31"/>
    <mergeCell ref="A38:S38"/>
    <mergeCell ref="A41:S41"/>
    <mergeCell ref="T9:T10"/>
    <mergeCell ref="N2:S2"/>
    <mergeCell ref="N6:S6"/>
    <mergeCell ref="A10:S10"/>
    <mergeCell ref="A9:S9"/>
    <mergeCell ref="J5:J7"/>
    <mergeCell ref="K5:K7"/>
    <mergeCell ref="U52:V52"/>
    <mergeCell ref="R3:S3"/>
    <mergeCell ref="N4:S4"/>
    <mergeCell ref="H3:H7"/>
    <mergeCell ref="I3:L3"/>
    <mergeCell ref="N3:O3"/>
    <mergeCell ref="P3:Q3"/>
    <mergeCell ref="A45:S45"/>
    <mergeCell ref="U50:X50"/>
    <mergeCell ref="W52:X52"/>
    <mergeCell ref="U44:X44"/>
    <mergeCell ref="A104:S104"/>
    <mergeCell ref="C102:M102"/>
    <mergeCell ref="A89:S89"/>
    <mergeCell ref="A88:B88"/>
    <mergeCell ref="A54:S54"/>
    <mergeCell ref="A55:S55"/>
    <mergeCell ref="A68:S68"/>
    <mergeCell ref="A72:S72"/>
    <mergeCell ref="A73:S73"/>
    <mergeCell ref="A67:B67"/>
    <mergeCell ref="A69:B69"/>
    <mergeCell ref="A71:B71"/>
    <mergeCell ref="E4:E7"/>
    <mergeCell ref="F4:F7"/>
    <mergeCell ref="I4:I7"/>
    <mergeCell ref="J4:L4"/>
    <mergeCell ref="A2:A7"/>
    <mergeCell ref="B2:B7"/>
    <mergeCell ref="C2:F2"/>
    <mergeCell ref="G2:G7"/>
    <mergeCell ref="H2:M2"/>
    <mergeCell ref="C3:C7"/>
    <mergeCell ref="D3:D7"/>
    <mergeCell ref="E3:F3"/>
    <mergeCell ref="M3:M7"/>
    <mergeCell ref="L5:L7"/>
    <mergeCell ref="A105:S105"/>
    <mergeCell ref="A106:S106"/>
    <mergeCell ref="A107:S107"/>
    <mergeCell ref="A108:S108"/>
    <mergeCell ref="D111:L111"/>
    <mergeCell ref="M118:Q120"/>
    <mergeCell ref="D112:L112"/>
    <mergeCell ref="D113:L113"/>
    <mergeCell ref="D114:L114"/>
    <mergeCell ref="D115:L115"/>
    <mergeCell ref="C98:M98"/>
    <mergeCell ref="C100:M100"/>
    <mergeCell ref="C101:M101"/>
    <mergeCell ref="A90:B90"/>
    <mergeCell ref="B91:B92"/>
    <mergeCell ref="A95:B95"/>
    <mergeCell ref="A96:S96"/>
    <mergeCell ref="A93:B93"/>
    <mergeCell ref="A94:B94"/>
  </mergeCells>
  <pageMargins left="0.52" right="0.23" top="0.34" bottom="0.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ГРАФІК НАВЧАЛЬНОГО ПРОЦЕСУ</vt:lpstr>
      <vt:lpstr>Навчальний план</vt:lpstr>
      <vt:lpstr>'ГРАФІК НАВЧАЛЬНОГО ПРОЦЕСУ'!Область_друку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2023-02-10T13:45:06Z</cp:lastPrinted>
  <dcterms:created xsi:type="dcterms:W3CDTF">2023-02-03T09:14:54Z</dcterms:created>
  <dcterms:modified xsi:type="dcterms:W3CDTF">2023-06-27T11:21:27Z</dcterms:modified>
</cp:coreProperties>
</file>