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ctor\Downloads\2023\"/>
    </mc:Choice>
  </mc:AlternateContent>
  <bookViews>
    <workbookView xWindow="0" yWindow="0" windowWidth="10032" windowHeight="7680" tabRatio="763" firstSheet="3" activeTab="3"/>
  </bookViews>
  <sheets>
    <sheet name="K_PGS_01 (3)" sheetId="1" state="hidden" r:id="rId1"/>
    <sheet name="K_PGS_03" sheetId="2" state="hidden" r:id="rId2"/>
    <sheet name="RUPpgs03_з триместрами" sheetId="3" state="hidden" r:id="rId3"/>
    <sheet name="Титул магістр" sheetId="4" r:id="rId4"/>
    <sheet name="магістр" sheetId="5" r:id="rId5"/>
    <sheet name="вибіркові дисц." sheetId="6" r:id="rId6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4">магістр!$A$1:$P$62</definedName>
    <definedName name="_xlnm.Print_Area" localSheetId="3">'Титул магістр'!$A$1:$BA$36</definedName>
  </definedNames>
  <calcPr calcId="162913"/>
</workbook>
</file>

<file path=xl/calcChain.xml><?xml version="1.0" encoding="utf-8"?>
<calcChain xmlns="http://schemas.openxmlformats.org/spreadsheetml/2006/main">
  <c r="D15" i="5" l="1"/>
  <c r="P35" i="5" l="1"/>
  <c r="O35" i="5"/>
  <c r="N35" i="5"/>
  <c r="L35" i="5"/>
  <c r="K35" i="5"/>
  <c r="G35" i="5"/>
  <c r="P17" i="5"/>
  <c r="O17" i="5"/>
  <c r="N17" i="5"/>
  <c r="L17" i="5"/>
  <c r="K17" i="5"/>
  <c r="G17" i="5"/>
  <c r="I28" i="5" l="1"/>
  <c r="I14" i="5"/>
  <c r="P15" i="5"/>
  <c r="O15" i="5"/>
  <c r="N15" i="5"/>
  <c r="L15" i="5"/>
  <c r="K15" i="5"/>
  <c r="H14" i="5"/>
  <c r="G15" i="5"/>
  <c r="Q14" i="5" l="1"/>
  <c r="R14" i="5" s="1"/>
  <c r="H38" i="5"/>
  <c r="H40" i="5"/>
  <c r="H37" i="5"/>
  <c r="H39" i="5"/>
  <c r="H35" i="5" l="1"/>
  <c r="C33" i="5"/>
  <c r="D16" i="6" l="1"/>
  <c r="D13" i="6"/>
  <c r="D12" i="6"/>
  <c r="D11" i="6"/>
  <c r="D10" i="6"/>
  <c r="D9" i="6"/>
  <c r="N33" i="5" l="1"/>
  <c r="O33" i="5"/>
  <c r="I37" i="5"/>
  <c r="I40" i="5"/>
  <c r="I39" i="5"/>
  <c r="I24" i="5"/>
  <c r="I25" i="5"/>
  <c r="I26" i="5"/>
  <c r="I35" i="5" l="1"/>
  <c r="O41" i="5"/>
  <c r="J37" i="5"/>
  <c r="Q37" i="5"/>
  <c r="M37" i="5" l="1"/>
  <c r="S45" i="5" l="1"/>
  <c r="S47" i="5" s="1"/>
  <c r="T45" i="5"/>
  <c r="T47" i="5" s="1"/>
  <c r="U45" i="5"/>
  <c r="U47" i="5" s="1"/>
  <c r="Q46" i="5"/>
  <c r="Q47" i="5"/>
  <c r="Q48" i="5"/>
  <c r="Q49" i="5"/>
  <c r="Q50" i="5"/>
  <c r="J40" i="5" l="1"/>
  <c r="J38" i="5"/>
  <c r="J39" i="5"/>
  <c r="I27" i="5"/>
  <c r="J24" i="5"/>
  <c r="J25" i="5"/>
  <c r="J26" i="5"/>
  <c r="I29" i="5"/>
  <c r="I30" i="5"/>
  <c r="I23" i="5"/>
  <c r="J23" i="5" s="1"/>
  <c r="J18" i="5"/>
  <c r="I19" i="5"/>
  <c r="I12" i="5"/>
  <c r="I13" i="5"/>
  <c r="J35" i="5" l="1"/>
  <c r="J19" i="5"/>
  <c r="I17" i="5"/>
  <c r="J17" i="5"/>
  <c r="I15" i="5"/>
  <c r="J13" i="5"/>
  <c r="J15" i="5" s="1"/>
  <c r="H29" i="5"/>
  <c r="M29" i="5" s="1"/>
  <c r="H26" i="5"/>
  <c r="M26" i="5" s="1"/>
  <c r="H25" i="5"/>
  <c r="M25" i="5" s="1"/>
  <c r="H24" i="5"/>
  <c r="H27" i="5"/>
  <c r="M27" i="5" s="1"/>
  <c r="H23" i="5"/>
  <c r="H28" i="5"/>
  <c r="M23" i="5" l="1"/>
  <c r="M24" i="5"/>
  <c r="M28" i="5"/>
  <c r="M39" i="5" l="1"/>
  <c r="F35" i="5"/>
  <c r="E35" i="5"/>
  <c r="E41" i="5" s="1"/>
  <c r="C35" i="5"/>
  <c r="P33" i="5"/>
  <c r="L33" i="5"/>
  <c r="K33" i="5"/>
  <c r="K41" i="5" s="1"/>
  <c r="J33" i="5"/>
  <c r="G33" i="5"/>
  <c r="F33" i="5"/>
  <c r="D33" i="5"/>
  <c r="D41" i="5" s="1"/>
  <c r="C41" i="5"/>
  <c r="I32" i="5"/>
  <c r="H32" i="5"/>
  <c r="I31" i="5"/>
  <c r="H31" i="5"/>
  <c r="H30" i="5"/>
  <c r="H18" i="5"/>
  <c r="H19" i="5"/>
  <c r="F17" i="5"/>
  <c r="E17" i="5"/>
  <c r="D17" i="5"/>
  <c r="C17" i="5"/>
  <c r="F15" i="5"/>
  <c r="E15" i="5"/>
  <c r="C15" i="5"/>
  <c r="H13" i="5"/>
  <c r="Q13" i="5" s="1"/>
  <c r="R13" i="5" s="1"/>
  <c r="H12" i="5"/>
  <c r="H11" i="5"/>
  <c r="B8" i="5"/>
  <c r="C8" i="5" s="1"/>
  <c r="D8" i="5" s="1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O5" i="5"/>
  <c r="P5" i="5" s="1"/>
  <c r="M32" i="4"/>
  <c r="K32" i="4"/>
  <c r="H32" i="4"/>
  <c r="F32" i="4"/>
  <c r="D32" i="4"/>
  <c r="B32" i="4"/>
  <c r="O31" i="4"/>
  <c r="O30" i="4"/>
  <c r="N84" i="3"/>
  <c r="M84" i="3"/>
  <c r="L84" i="3"/>
  <c r="K84" i="3"/>
  <c r="J84" i="3"/>
  <c r="I84" i="3"/>
  <c r="BO83" i="3"/>
  <c r="BB83" i="3"/>
  <c r="AO83" i="3"/>
  <c r="AB83" i="3"/>
  <c r="J83" i="3"/>
  <c r="BO82" i="3"/>
  <c r="BB82" i="3"/>
  <c r="AO82" i="3"/>
  <c r="AB82" i="3"/>
  <c r="J82" i="3"/>
  <c r="BO81" i="3"/>
  <c r="BB81" i="3"/>
  <c r="AO81" i="3"/>
  <c r="AB81" i="3"/>
  <c r="J81" i="3"/>
  <c r="BO80" i="3"/>
  <c r="BB80" i="3"/>
  <c r="AO80" i="3"/>
  <c r="AB80" i="3"/>
  <c r="J80" i="3"/>
  <c r="BO79" i="3"/>
  <c r="BB79" i="3"/>
  <c r="AO79" i="3"/>
  <c r="AB79" i="3"/>
  <c r="J79" i="3"/>
  <c r="BO78" i="3"/>
  <c r="BB78" i="3"/>
  <c r="AO78" i="3"/>
  <c r="AB78" i="3"/>
  <c r="J78" i="3"/>
  <c r="I78" i="3" s="1"/>
  <c r="BO77" i="3"/>
  <c r="BB77" i="3"/>
  <c r="AO77" i="3"/>
  <c r="AB77" i="3"/>
  <c r="J77" i="3"/>
  <c r="I77" i="3" s="1"/>
  <c r="BO76" i="3"/>
  <c r="BB76" i="3"/>
  <c r="AO76" i="3"/>
  <c r="AB76" i="3"/>
  <c r="J76" i="3"/>
  <c r="BO75" i="3"/>
  <c r="BB75" i="3"/>
  <c r="AO75" i="3"/>
  <c r="AB75" i="3"/>
  <c r="J75" i="3"/>
  <c r="I75" i="3" s="1"/>
  <c r="H75" i="3" s="1"/>
  <c r="CM74" i="3"/>
  <c r="CL74" i="3"/>
  <c r="CK74" i="3"/>
  <c r="CJ74" i="3"/>
  <c r="CI74" i="3"/>
  <c r="CH74" i="3"/>
  <c r="CG74" i="3"/>
  <c r="CF74" i="3"/>
  <c r="CE74" i="3"/>
  <c r="CD74" i="3"/>
  <c r="CC74" i="3"/>
  <c r="CB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BO73" i="3"/>
  <c r="BB73" i="3"/>
  <c r="AO73" i="3"/>
  <c r="AB73" i="3"/>
  <c r="J73" i="3"/>
  <c r="I73" i="3" s="1"/>
  <c r="H73" i="3" s="1"/>
  <c r="BO72" i="3"/>
  <c r="BB72" i="3"/>
  <c r="AO72" i="3"/>
  <c r="AB72" i="3"/>
  <c r="J72" i="3"/>
  <c r="I72" i="3" s="1"/>
  <c r="H72" i="3" s="1"/>
  <c r="BO71" i="3"/>
  <c r="BB71" i="3"/>
  <c r="AO71" i="3"/>
  <c r="AB71" i="3"/>
  <c r="J71" i="3"/>
  <c r="BO70" i="3"/>
  <c r="BB70" i="3"/>
  <c r="AO70" i="3"/>
  <c r="AB70" i="3"/>
  <c r="J70" i="3"/>
  <c r="I70" i="3" s="1"/>
  <c r="H70" i="3" s="1"/>
  <c r="BO69" i="3"/>
  <c r="BB69" i="3"/>
  <c r="AO69" i="3"/>
  <c r="AB69" i="3"/>
  <c r="J69" i="3"/>
  <c r="I69" i="3" s="1"/>
  <c r="BO68" i="3"/>
  <c r="BB68" i="3"/>
  <c r="AO68" i="3"/>
  <c r="AB68" i="3"/>
  <c r="J68" i="3"/>
  <c r="BO67" i="3"/>
  <c r="BB67" i="3"/>
  <c r="AO67" i="3"/>
  <c r="AB67" i="3"/>
  <c r="J67" i="3"/>
  <c r="I67" i="3" s="1"/>
  <c r="BO66" i="3"/>
  <c r="BB66" i="3"/>
  <c r="AO66" i="3"/>
  <c r="AB66" i="3"/>
  <c r="J66" i="3"/>
  <c r="I66" i="3" s="1"/>
  <c r="CM65" i="3"/>
  <c r="CL65" i="3"/>
  <c r="CK65" i="3"/>
  <c r="CJ65" i="3"/>
  <c r="CI65" i="3"/>
  <c r="CH65" i="3"/>
  <c r="CG65" i="3"/>
  <c r="CF65" i="3"/>
  <c r="CE65" i="3"/>
  <c r="CD65" i="3"/>
  <c r="CC65" i="3"/>
  <c r="CB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BO64" i="3"/>
  <c r="BB64" i="3"/>
  <c r="AO64" i="3"/>
  <c r="AB64" i="3"/>
  <c r="J64" i="3"/>
  <c r="I64" i="3" s="1"/>
  <c r="BO63" i="3"/>
  <c r="BB63" i="3"/>
  <c r="AO63" i="3"/>
  <c r="AB63" i="3"/>
  <c r="J63" i="3"/>
  <c r="I63" i="3" s="1"/>
  <c r="BO62" i="3"/>
  <c r="BB62" i="3"/>
  <c r="AO62" i="3"/>
  <c r="AB62" i="3"/>
  <c r="J62" i="3"/>
  <c r="BO61" i="3"/>
  <c r="BB61" i="3"/>
  <c r="AO61" i="3"/>
  <c r="AB61" i="3"/>
  <c r="J61" i="3"/>
  <c r="I61" i="3" s="1"/>
  <c r="H61" i="3" s="1"/>
  <c r="BO60" i="3"/>
  <c r="BB60" i="3"/>
  <c r="AO60" i="3"/>
  <c r="AB60" i="3"/>
  <c r="J60" i="3"/>
  <c r="I60" i="3" s="1"/>
  <c r="BO59" i="3"/>
  <c r="BB59" i="3"/>
  <c r="AO59" i="3"/>
  <c r="AB59" i="3"/>
  <c r="J59" i="3"/>
  <c r="I59" i="3" s="1"/>
  <c r="BO58" i="3"/>
  <c r="BB58" i="3"/>
  <c r="AO58" i="3"/>
  <c r="AB58" i="3"/>
  <c r="J58" i="3"/>
  <c r="I58" i="3" s="1"/>
  <c r="BO57" i="3"/>
  <c r="BB57" i="3"/>
  <c r="AO57" i="3"/>
  <c r="AB57" i="3"/>
  <c r="J57" i="3"/>
  <c r="I57" i="3" s="1"/>
  <c r="CM56" i="3"/>
  <c r="CL56" i="3"/>
  <c r="CK56" i="3"/>
  <c r="CJ56" i="3"/>
  <c r="CI56" i="3"/>
  <c r="CH56" i="3"/>
  <c r="CG56" i="3"/>
  <c r="CF56" i="3"/>
  <c r="CE56" i="3"/>
  <c r="CD56" i="3"/>
  <c r="CC56" i="3"/>
  <c r="C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BO55" i="3"/>
  <c r="BB55" i="3"/>
  <c r="AO55" i="3"/>
  <c r="AB55" i="3"/>
  <c r="J55" i="3"/>
  <c r="BO54" i="3"/>
  <c r="BB54" i="3"/>
  <c r="AO54" i="3"/>
  <c r="AB54" i="3"/>
  <c r="J54" i="3"/>
  <c r="I54" i="3" s="1"/>
  <c r="BO53" i="3"/>
  <c r="BB53" i="3"/>
  <c r="AO53" i="3"/>
  <c r="AB53" i="3"/>
  <c r="J53" i="3"/>
  <c r="I53" i="3" s="1"/>
  <c r="H53" i="3" s="1"/>
  <c r="BO52" i="3"/>
  <c r="BB52" i="3"/>
  <c r="AO52" i="3"/>
  <c r="AB52" i="3"/>
  <c r="J52" i="3"/>
  <c r="I52" i="3" s="1"/>
  <c r="BO51" i="3"/>
  <c r="BB51" i="3"/>
  <c r="AO51" i="3"/>
  <c r="AB51" i="3"/>
  <c r="J51" i="3"/>
  <c r="BO50" i="3"/>
  <c r="BB50" i="3"/>
  <c r="AO50" i="3"/>
  <c r="AB50" i="3"/>
  <c r="J50" i="3"/>
  <c r="I50" i="3" s="1"/>
  <c r="BO49" i="3"/>
  <c r="BB49" i="3"/>
  <c r="AO49" i="3"/>
  <c r="AB49" i="3"/>
  <c r="J49" i="3"/>
  <c r="I49" i="3" s="1"/>
  <c r="H49" i="3" s="1"/>
  <c r="BO48" i="3"/>
  <c r="BB48" i="3"/>
  <c r="AO48" i="3"/>
  <c r="AB48" i="3"/>
  <c r="J48" i="3"/>
  <c r="I48" i="3" s="1"/>
  <c r="BO47" i="3"/>
  <c r="BB47" i="3"/>
  <c r="AO47" i="3"/>
  <c r="AB47" i="3"/>
  <c r="J47" i="3"/>
  <c r="BO46" i="3"/>
  <c r="BB46" i="3"/>
  <c r="AO46" i="3"/>
  <c r="AB46" i="3"/>
  <c r="J46" i="3"/>
  <c r="I46" i="3" s="1"/>
  <c r="BO45" i="3"/>
  <c r="BB45" i="3"/>
  <c r="AO45" i="3"/>
  <c r="AB45" i="3"/>
  <c r="J45" i="3"/>
  <c r="I45" i="3" s="1"/>
  <c r="H45" i="3" s="1"/>
  <c r="BO44" i="3"/>
  <c r="BB44" i="3"/>
  <c r="AO44" i="3"/>
  <c r="AB44" i="3"/>
  <c r="J44" i="3"/>
  <c r="I44" i="3" s="1"/>
  <c r="BO43" i="3"/>
  <c r="BB43" i="3"/>
  <c r="AO43" i="3"/>
  <c r="AB43" i="3"/>
  <c r="J43" i="3"/>
  <c r="I43" i="3" s="1"/>
  <c r="BO42" i="3"/>
  <c r="BB42" i="3"/>
  <c r="AO42" i="3"/>
  <c r="AB42" i="3"/>
  <c r="J42" i="3"/>
  <c r="I42" i="3" s="1"/>
  <c r="BO41" i="3"/>
  <c r="BB41" i="3"/>
  <c r="AO41" i="3"/>
  <c r="AB41" i="3"/>
  <c r="J41" i="3"/>
  <c r="H41" i="3" s="1"/>
  <c r="BO40" i="3"/>
  <c r="BB40" i="3"/>
  <c r="AO40" i="3"/>
  <c r="AB40" i="3"/>
  <c r="J40" i="3"/>
  <c r="I40" i="3" s="1"/>
  <c r="BO39" i="3"/>
  <c r="BB39" i="3"/>
  <c r="AO39" i="3"/>
  <c r="AB39" i="3"/>
  <c r="J39" i="3"/>
  <c r="I39" i="3" s="1"/>
  <c r="H39" i="3" s="1"/>
  <c r="BO38" i="3"/>
  <c r="BB38" i="3"/>
  <c r="AO38" i="3"/>
  <c r="AB38" i="3"/>
  <c r="J38" i="3"/>
  <c r="I38" i="3" s="1"/>
  <c r="BO37" i="3"/>
  <c r="BB37" i="3"/>
  <c r="AO37" i="3"/>
  <c r="AB37" i="3"/>
  <c r="J37" i="3"/>
  <c r="I37" i="3" s="1"/>
  <c r="BO36" i="3"/>
  <c r="BB36" i="3"/>
  <c r="AO36" i="3"/>
  <c r="AB36" i="3"/>
  <c r="J36" i="3"/>
  <c r="I36" i="3" s="1"/>
  <c r="H36" i="3" s="1"/>
  <c r="BO35" i="3"/>
  <c r="BB35" i="3"/>
  <c r="AO35" i="3"/>
  <c r="AB35" i="3"/>
  <c r="J35" i="3"/>
  <c r="I35" i="3" s="1"/>
  <c r="H35" i="3" s="1"/>
  <c r="BO34" i="3"/>
  <c r="BB34" i="3"/>
  <c r="AO34" i="3"/>
  <c r="AB34" i="3"/>
  <c r="J34" i="3"/>
  <c r="I34" i="3" s="1"/>
  <c r="BO33" i="3"/>
  <c r="BB33" i="3"/>
  <c r="AO33" i="3"/>
  <c r="AB33" i="3"/>
  <c r="J33" i="3"/>
  <c r="I33" i="3" s="1"/>
  <c r="CM32" i="3"/>
  <c r="CL32" i="3"/>
  <c r="CK32" i="3"/>
  <c r="CJ32" i="3"/>
  <c r="CI32" i="3"/>
  <c r="CH32" i="3"/>
  <c r="CG32" i="3"/>
  <c r="CF32" i="3"/>
  <c r="CE32" i="3"/>
  <c r="CD32" i="3"/>
  <c r="CC32" i="3"/>
  <c r="CB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G32" i="3"/>
  <c r="BO31" i="3"/>
  <c r="BB31" i="3"/>
  <c r="AO31" i="3"/>
  <c r="AB31" i="3"/>
  <c r="J31" i="3"/>
  <c r="I31" i="3" s="1"/>
  <c r="BO30" i="3"/>
  <c r="BB30" i="3"/>
  <c r="AO30" i="3"/>
  <c r="AB30" i="3"/>
  <c r="J30" i="3"/>
  <c r="BO29" i="3"/>
  <c r="BB29" i="3"/>
  <c r="AO29" i="3"/>
  <c r="AB29" i="3"/>
  <c r="J29" i="3"/>
  <c r="BO28" i="3"/>
  <c r="BB28" i="3"/>
  <c r="AO28" i="3"/>
  <c r="AB28" i="3"/>
  <c r="J28" i="3"/>
  <c r="I28" i="3" s="1"/>
  <c r="H28" i="3" s="1"/>
  <c r="BO27" i="3"/>
  <c r="BB27" i="3"/>
  <c r="AO27" i="3"/>
  <c r="AB27" i="3"/>
  <c r="J27" i="3"/>
  <c r="I27" i="3" s="1"/>
  <c r="H27" i="3" s="1"/>
  <c r="BO26" i="3"/>
  <c r="BB26" i="3"/>
  <c r="AO26" i="3"/>
  <c r="AB26" i="3"/>
  <c r="J26" i="3"/>
  <c r="I26" i="3" s="1"/>
  <c r="BO25" i="3"/>
  <c r="BB25" i="3"/>
  <c r="AO25" i="3"/>
  <c r="AB25" i="3"/>
  <c r="J25" i="3"/>
  <c r="I25" i="3" s="1"/>
  <c r="H25" i="3" s="1"/>
  <c r="BO24" i="3"/>
  <c r="BB24" i="3"/>
  <c r="AO24" i="3"/>
  <c r="AB24" i="3"/>
  <c r="J24" i="3"/>
  <c r="I24" i="3" s="1"/>
  <c r="BO23" i="3"/>
  <c r="BB23" i="3"/>
  <c r="AO23" i="3"/>
  <c r="AB23" i="3"/>
  <c r="J23" i="3"/>
  <c r="I23" i="3" s="1"/>
  <c r="BO22" i="3"/>
  <c r="BB22" i="3"/>
  <c r="AO22" i="3"/>
  <c r="AB22" i="3"/>
  <c r="J22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BO20" i="3"/>
  <c r="BB20" i="3"/>
  <c r="AO20" i="3"/>
  <c r="AB20" i="3"/>
  <c r="J20" i="3"/>
  <c r="I20" i="3" s="1"/>
  <c r="H20" i="3" s="1"/>
  <c r="BO19" i="3"/>
  <c r="BB19" i="3"/>
  <c r="AO19" i="3"/>
  <c r="AB19" i="3"/>
  <c r="J19" i="3"/>
  <c r="I19" i="3" s="1"/>
  <c r="H19" i="3" s="1"/>
  <c r="BO18" i="3"/>
  <c r="BB18" i="3"/>
  <c r="AO18" i="3"/>
  <c r="AB18" i="3"/>
  <c r="J18" i="3"/>
  <c r="BO17" i="3"/>
  <c r="BB17" i="3"/>
  <c r="AO17" i="3"/>
  <c r="AB17" i="3"/>
  <c r="J17" i="3"/>
  <c r="I17" i="3" s="1"/>
  <c r="BO16" i="3"/>
  <c r="BB16" i="3"/>
  <c r="AO16" i="3"/>
  <c r="AB16" i="3"/>
  <c r="J16" i="3"/>
  <c r="I16" i="3" s="1"/>
  <c r="H16" i="3" s="1"/>
  <c r="BO15" i="3"/>
  <c r="BB15" i="3"/>
  <c r="AO15" i="3"/>
  <c r="AB15" i="3"/>
  <c r="J15" i="3"/>
  <c r="I15" i="3" s="1"/>
  <c r="H15" i="3" s="1"/>
  <c r="BO14" i="3"/>
  <c r="BB14" i="3"/>
  <c r="AO14" i="3"/>
  <c r="AB14" i="3"/>
  <c r="J14" i="3"/>
  <c r="BO13" i="3"/>
  <c r="BB13" i="3"/>
  <c r="AO13" i="3"/>
  <c r="AB13" i="3"/>
  <c r="J13" i="3"/>
  <c r="I13" i="3" s="1"/>
  <c r="BO12" i="3"/>
  <c r="BB12" i="3"/>
  <c r="AO12" i="3"/>
  <c r="AB12" i="3"/>
  <c r="J12" i="3"/>
  <c r="I12" i="3" s="1"/>
  <c r="H12" i="3" s="1"/>
  <c r="BO11" i="3"/>
  <c r="BB11" i="3"/>
  <c r="AO11" i="3"/>
  <c r="AB11" i="3"/>
  <c r="J11" i="3"/>
  <c r="I11" i="3" s="1"/>
  <c r="H11" i="3" s="1"/>
  <c r="BO10" i="3"/>
  <c r="BB10" i="3"/>
  <c r="AO10" i="3"/>
  <c r="AB10" i="3"/>
  <c r="J10" i="3"/>
  <c r="BO9" i="3"/>
  <c r="BB9" i="3"/>
  <c r="AO9" i="3"/>
  <c r="AB9" i="3"/>
  <c r="J9" i="3"/>
  <c r="I9" i="3" s="1"/>
  <c r="CM8" i="3"/>
  <c r="CL8" i="3"/>
  <c r="CK8" i="3"/>
  <c r="CJ8" i="3"/>
  <c r="CI8" i="3"/>
  <c r="CH8" i="3"/>
  <c r="CG8" i="3"/>
  <c r="CF8" i="3"/>
  <c r="CE8" i="3"/>
  <c r="CD8" i="3"/>
  <c r="CC8" i="3"/>
  <c r="CB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G8" i="3"/>
  <c r="CC7" i="3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BP7" i="3"/>
  <c r="BP19" i="3" s="1"/>
  <c r="BC7" i="3"/>
  <c r="BC33" i="3" s="1"/>
  <c r="AP7" i="3"/>
  <c r="AP19" i="3" s="1"/>
  <c r="AC7" i="3"/>
  <c r="AC16" i="3" s="1"/>
  <c r="J7" i="3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B7" i="3"/>
  <c r="C7" i="3" s="1"/>
  <c r="D7" i="3" s="1"/>
  <c r="E7" i="3" s="1"/>
  <c r="F7" i="3" s="1"/>
  <c r="G7" i="3" s="1"/>
  <c r="P4" i="3"/>
  <c r="Q4" i="3" s="1"/>
  <c r="R4" i="3" s="1"/>
  <c r="S4" i="3" s="1"/>
  <c r="T4" i="3" s="1"/>
  <c r="U4" i="3" s="1"/>
  <c r="V4" i="3" s="1"/>
  <c r="W4" i="3" s="1"/>
  <c r="X4" i="3" s="1"/>
  <c r="Y4" i="3" s="1"/>
  <c r="Z4" i="3" s="1"/>
  <c r="BH23" i="2"/>
  <c r="BG23" i="2"/>
  <c r="BF23" i="2"/>
  <c r="BE23" i="2"/>
  <c r="BD23" i="2"/>
  <c r="BC23" i="2"/>
  <c r="BB23" i="2"/>
  <c r="AX22" i="2"/>
  <c r="AY22" i="2" s="1"/>
  <c r="AZ22" i="2" s="1"/>
  <c r="BA22" i="2" s="1"/>
  <c r="AS22" i="2"/>
  <c r="AT22" i="2" s="1"/>
  <c r="AU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V22" i="2"/>
  <c r="W22" i="2" s="1"/>
  <c r="X22" i="2" s="1"/>
  <c r="Y22" i="2" s="1"/>
  <c r="Z22" i="2" s="1"/>
  <c r="AA22" i="2" s="1"/>
  <c r="AB22" i="2" s="1"/>
  <c r="T22" i="2"/>
  <c r="Q22" i="2"/>
  <c r="R22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BI21" i="2"/>
  <c r="BI20" i="2"/>
  <c r="BI19" i="2"/>
  <c r="BI18" i="2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U17" i="2"/>
  <c r="V17" i="2" s="1"/>
  <c r="W17" i="2" s="1"/>
  <c r="X17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BA16" i="2"/>
  <c r="AZ16" i="2"/>
  <c r="AX16" i="2"/>
  <c r="AY15" i="2" s="1"/>
  <c r="AY16" i="2" s="1"/>
  <c r="AK16" i="2"/>
  <c r="AL15" i="2" s="1"/>
  <c r="AL16" i="2" s="1"/>
  <c r="AM15" i="2" s="1"/>
  <c r="AM16" i="2" s="1"/>
  <c r="AN15" i="2" s="1"/>
  <c r="AG16" i="2"/>
  <c r="AH15" i="2" s="1"/>
  <c r="AH16" i="2" s="1"/>
  <c r="AI15" i="2" s="1"/>
  <c r="AI16" i="2" s="1"/>
  <c r="AB16" i="2"/>
  <c r="AC15" i="2" s="1"/>
  <c r="AC16" i="2" s="1"/>
  <c r="AD15" i="2" s="1"/>
  <c r="AD16" i="2" s="1"/>
  <c r="AE15" i="2" s="1"/>
  <c r="X16" i="2"/>
  <c r="Y15" i="2" s="1"/>
  <c r="Y16" i="2" s="1"/>
  <c r="Z15" i="2" s="1"/>
  <c r="Z16" i="2" s="1"/>
  <c r="T16" i="2"/>
  <c r="U15" i="2" s="1"/>
  <c r="U16" i="2" s="1"/>
  <c r="V15" i="2" s="1"/>
  <c r="V16" i="2" s="1"/>
  <c r="O16" i="2"/>
  <c r="L16" i="2"/>
  <c r="K16" i="2"/>
  <c r="G16" i="2"/>
  <c r="AT15" i="2"/>
  <c r="AT16" i="2" s="1"/>
  <c r="AU15" i="2" s="1"/>
  <c r="AU16" i="2" s="1"/>
  <c r="AV15" i="2" s="1"/>
  <c r="AV16" i="2" s="1"/>
  <c r="AW15" i="2" s="1"/>
  <c r="AP15" i="2"/>
  <c r="AP16" i="2" s="1"/>
  <c r="AQ15" i="2" s="1"/>
  <c r="AQ16" i="2" s="1"/>
  <c r="AR15" i="2" s="1"/>
  <c r="P15" i="2"/>
  <c r="P16" i="2" s="1"/>
  <c r="M15" i="2"/>
  <c r="M16" i="2" s="1"/>
  <c r="H15" i="2"/>
  <c r="H16" i="2" s="1"/>
  <c r="C15" i="2"/>
  <c r="C16" i="2" s="1"/>
  <c r="D15" i="2" s="1"/>
  <c r="D16" i="2" s="1"/>
  <c r="E15" i="2" s="1"/>
  <c r="E16" i="2" s="1"/>
  <c r="BH23" i="1"/>
  <c r="BG23" i="1"/>
  <c r="BF23" i="1"/>
  <c r="BE23" i="1"/>
  <c r="BD23" i="1"/>
  <c r="BC23" i="1"/>
  <c r="BB23" i="1"/>
  <c r="BI21" i="1"/>
  <c r="BI20" i="1"/>
  <c r="BI19" i="1"/>
  <c r="BI18" i="1"/>
  <c r="AX16" i="1"/>
  <c r="AY15" i="1" s="1"/>
  <c r="AY16" i="1" s="1"/>
  <c r="AZ15" i="1" s="1"/>
  <c r="AZ16" i="1" s="1"/>
  <c r="AS16" i="1"/>
  <c r="AT15" i="1" s="1"/>
  <c r="AT16" i="1" s="1"/>
  <c r="AU15" i="1" s="1"/>
  <c r="AU16" i="1" s="1"/>
  <c r="AV15" i="1" s="1"/>
  <c r="AV16" i="1" s="1"/>
  <c r="AW15" i="1" s="1"/>
  <c r="AF16" i="1"/>
  <c r="AG15" i="1" s="1"/>
  <c r="AG16" i="1" s="1"/>
  <c r="AH15" i="1" s="1"/>
  <c r="AH16" i="1" s="1"/>
  <c r="AI15" i="1" s="1"/>
  <c r="AI16" i="1" s="1"/>
  <c r="O16" i="1"/>
  <c r="F16" i="1"/>
  <c r="B16" i="1"/>
  <c r="AO15" i="1"/>
  <c r="AO16" i="1" s="1"/>
  <c r="AP15" i="1" s="1"/>
  <c r="AP16" i="1" s="1"/>
  <c r="AQ15" i="1" s="1"/>
  <c r="AQ16" i="1" s="1"/>
  <c r="AR15" i="1" s="1"/>
  <c r="AK15" i="1"/>
  <c r="AK16" i="1" s="1"/>
  <c r="AL15" i="1" s="1"/>
  <c r="AL16" i="1" s="1"/>
  <c r="AM15" i="1" s="1"/>
  <c r="AM16" i="1" s="1"/>
  <c r="AN15" i="1" s="1"/>
  <c r="AB15" i="1"/>
  <c r="AB16" i="1" s="1"/>
  <c r="AC15" i="1" s="1"/>
  <c r="AC16" i="1" s="1"/>
  <c r="AD15" i="1" s="1"/>
  <c r="AD16" i="1" s="1"/>
  <c r="AE15" i="1" s="1"/>
  <c r="X15" i="1"/>
  <c r="X16" i="1" s="1"/>
  <c r="Y15" i="1" s="1"/>
  <c r="Y16" i="1" s="1"/>
  <c r="Z15" i="1" s="1"/>
  <c r="Z16" i="1" s="1"/>
  <c r="T15" i="1"/>
  <c r="T16" i="1" s="1"/>
  <c r="U15" i="1" s="1"/>
  <c r="U16" i="1" s="1"/>
  <c r="V15" i="1" s="1"/>
  <c r="V16" i="1" s="1"/>
  <c r="P15" i="1"/>
  <c r="P16" i="1" s="1"/>
  <c r="K15" i="1"/>
  <c r="L15" i="1" s="1"/>
  <c r="G15" i="1"/>
  <c r="H15" i="1" s="1"/>
  <c r="C15" i="1"/>
  <c r="C16" i="1" s="1"/>
  <c r="H17" i="5" l="1"/>
  <c r="H15" i="5"/>
  <c r="D20" i="5"/>
  <c r="D45" i="5" s="1"/>
  <c r="Q15" i="2"/>
  <c r="Q16" i="2" s="1"/>
  <c r="BO32" i="3"/>
  <c r="BB32" i="3"/>
  <c r="AB56" i="3"/>
  <c r="D15" i="1"/>
  <c r="D16" i="1" s="1"/>
  <c r="P41" i="5"/>
  <c r="H60" i="3"/>
  <c r="J74" i="3"/>
  <c r="J21" i="3"/>
  <c r="J41" i="5"/>
  <c r="F41" i="5"/>
  <c r="L41" i="5"/>
  <c r="G41" i="5"/>
  <c r="N41" i="5"/>
  <c r="BB56" i="3"/>
  <c r="CC90" i="3"/>
  <c r="P93" i="3" s="1"/>
  <c r="CG90" i="3"/>
  <c r="T93" i="3" s="1"/>
  <c r="CK90" i="3"/>
  <c r="X93" i="3" s="1"/>
  <c r="BO21" i="3"/>
  <c r="BB21" i="3"/>
  <c r="AO21" i="3"/>
  <c r="CD90" i="3"/>
  <c r="Q93" i="3" s="1"/>
  <c r="CH90" i="3"/>
  <c r="U93" i="3" s="1"/>
  <c r="CL90" i="3"/>
  <c r="Y93" i="3" s="1"/>
  <c r="AO56" i="3"/>
  <c r="AO74" i="3"/>
  <c r="K16" i="1"/>
  <c r="BO56" i="3"/>
  <c r="AB65" i="3"/>
  <c r="AQ7" i="3"/>
  <c r="AQ83" i="3" s="1"/>
  <c r="BO8" i="3"/>
  <c r="AP11" i="3"/>
  <c r="AP12" i="3"/>
  <c r="AP15" i="3"/>
  <c r="AP16" i="3"/>
  <c r="AB21" i="3"/>
  <c r="H33" i="3"/>
  <c r="AB32" i="3"/>
  <c r="H40" i="3"/>
  <c r="H50" i="3"/>
  <c r="AO65" i="3"/>
  <c r="BB74" i="3"/>
  <c r="M11" i="5"/>
  <c r="M13" i="5"/>
  <c r="K20" i="5"/>
  <c r="K45" i="5" s="1"/>
  <c r="P20" i="5"/>
  <c r="BI23" i="2"/>
  <c r="CB90" i="3"/>
  <c r="O93" i="3" s="1"/>
  <c r="CF90" i="3"/>
  <c r="S93" i="3" s="1"/>
  <c r="CJ90" i="3"/>
  <c r="W93" i="3" s="1"/>
  <c r="AO32" i="3"/>
  <c r="H38" i="3"/>
  <c r="H43" i="3"/>
  <c r="H48" i="3"/>
  <c r="H54" i="3"/>
  <c r="H58" i="3"/>
  <c r="H64" i="3"/>
  <c r="BB65" i="3"/>
  <c r="BO74" i="3"/>
  <c r="BI23" i="1"/>
  <c r="G16" i="1"/>
  <c r="I15" i="2"/>
  <c r="I16" i="2" s="1"/>
  <c r="BD7" i="3"/>
  <c r="AO8" i="3"/>
  <c r="BC11" i="3"/>
  <c r="BC12" i="3"/>
  <c r="BC15" i="3"/>
  <c r="BC16" i="3"/>
  <c r="BC19" i="3"/>
  <c r="I30" i="3"/>
  <c r="H30" i="3" s="1"/>
  <c r="J32" i="3"/>
  <c r="BO65" i="3"/>
  <c r="I71" i="3"/>
  <c r="I65" i="3" s="1"/>
  <c r="AB74" i="3"/>
  <c r="I79" i="3"/>
  <c r="H79" i="3" s="1"/>
  <c r="M31" i="5"/>
  <c r="C20" i="5"/>
  <c r="C45" i="5" s="1"/>
  <c r="Q11" i="5"/>
  <c r="R11" i="5" s="1"/>
  <c r="O20" i="5"/>
  <c r="O45" i="5" s="1"/>
  <c r="Q18" i="5"/>
  <c r="R18" i="5" s="1"/>
  <c r="F20" i="5"/>
  <c r="Q27" i="5"/>
  <c r="Q25" i="5"/>
  <c r="N20" i="5"/>
  <c r="M12" i="5"/>
  <c r="M18" i="5"/>
  <c r="R30" i="5"/>
  <c r="M38" i="5"/>
  <c r="L20" i="5"/>
  <c r="Q19" i="5"/>
  <c r="R19" i="5" s="1"/>
  <c r="Q12" i="5"/>
  <c r="R12" i="5" s="1"/>
  <c r="G20" i="5"/>
  <c r="J20" i="5"/>
  <c r="Q26" i="5"/>
  <c r="R26" i="5" s="1"/>
  <c r="Q38" i="5"/>
  <c r="R38" i="5" s="1"/>
  <c r="E20" i="5"/>
  <c r="E45" i="5" s="1"/>
  <c r="M32" i="5"/>
  <c r="I15" i="1"/>
  <c r="H16" i="1"/>
  <c r="L16" i="1"/>
  <c r="M15" i="1"/>
  <c r="AO17" i="2"/>
  <c r="AO15" i="2"/>
  <c r="N15" i="2"/>
  <c r="Q15" i="1"/>
  <c r="AD7" i="3"/>
  <c r="AB8" i="3"/>
  <c r="BB8" i="3"/>
  <c r="BP11" i="3"/>
  <c r="BP15" i="3"/>
  <c r="L90" i="3"/>
  <c r="L88" i="3"/>
  <c r="P90" i="3"/>
  <c r="P88" i="3"/>
  <c r="T90" i="3"/>
  <c r="T88" i="3"/>
  <c r="X90" i="3"/>
  <c r="X88" i="3"/>
  <c r="J8" i="3"/>
  <c r="H9" i="3"/>
  <c r="AC12" i="3"/>
  <c r="H13" i="3"/>
  <c r="H17" i="3"/>
  <c r="AC83" i="3"/>
  <c r="AC82" i="3"/>
  <c r="AC79" i="3"/>
  <c r="AC77" i="3"/>
  <c r="AC75" i="3"/>
  <c r="AC81" i="3"/>
  <c r="AC78" i="3"/>
  <c r="AC76" i="3"/>
  <c r="AC80" i="3"/>
  <c r="AC73" i="3"/>
  <c r="AC70" i="3"/>
  <c r="AC71" i="3"/>
  <c r="AC61" i="3"/>
  <c r="AC68" i="3"/>
  <c r="AC66" i="3"/>
  <c r="AC62" i="3"/>
  <c r="AC72" i="3"/>
  <c r="AC69" i="3"/>
  <c r="AC67" i="3"/>
  <c r="AC63" i="3"/>
  <c r="AC59" i="3"/>
  <c r="AC64" i="3"/>
  <c r="AC55" i="3"/>
  <c r="AC51" i="3"/>
  <c r="AC47" i="3"/>
  <c r="AC60" i="3"/>
  <c r="AC52" i="3"/>
  <c r="AC48" i="3"/>
  <c r="AC57" i="3"/>
  <c r="AC53" i="3"/>
  <c r="AC49" i="3"/>
  <c r="AC58" i="3"/>
  <c r="AC54" i="3"/>
  <c r="AC50" i="3"/>
  <c r="AC46" i="3"/>
  <c r="AC43" i="3"/>
  <c r="AC40" i="3"/>
  <c r="AC36" i="3"/>
  <c r="AC44" i="3"/>
  <c r="AC37" i="3"/>
  <c r="AC45" i="3"/>
  <c r="AC41" i="3"/>
  <c r="AC38" i="3"/>
  <c r="AC34" i="3"/>
  <c r="AC42" i="3"/>
  <c r="AC39" i="3"/>
  <c r="AC29" i="3"/>
  <c r="AC22" i="3"/>
  <c r="AC18" i="3"/>
  <c r="AC14" i="3"/>
  <c r="AC10" i="3"/>
  <c r="AC30" i="3"/>
  <c r="AC26" i="3"/>
  <c r="AC23" i="3"/>
  <c r="AC35" i="3"/>
  <c r="AC31" i="3"/>
  <c r="AC27" i="3"/>
  <c r="AC24" i="3"/>
  <c r="AC20" i="3"/>
  <c r="AC33" i="3"/>
  <c r="AC28" i="3"/>
  <c r="AC25" i="3"/>
  <c r="AC17" i="3"/>
  <c r="AC13" i="3"/>
  <c r="AC9" i="3"/>
  <c r="BP83" i="3"/>
  <c r="BP82" i="3"/>
  <c r="BP79" i="3"/>
  <c r="BP81" i="3"/>
  <c r="BP77" i="3"/>
  <c r="BP75" i="3"/>
  <c r="BP78" i="3"/>
  <c r="BP76" i="3"/>
  <c r="BP71" i="3"/>
  <c r="BP80" i="3"/>
  <c r="BP73" i="3"/>
  <c r="BP70" i="3"/>
  <c r="BP61" i="3"/>
  <c r="BP72" i="3"/>
  <c r="BP68" i="3"/>
  <c r="BP66" i="3"/>
  <c r="BP62" i="3"/>
  <c r="BP69" i="3"/>
  <c r="BP67" i="3"/>
  <c r="BP63" i="3"/>
  <c r="BP59" i="3"/>
  <c r="BP64" i="3"/>
  <c r="BP58" i="3"/>
  <c r="BP55" i="3"/>
  <c r="BP51" i="3"/>
  <c r="BP47" i="3"/>
  <c r="BP52" i="3"/>
  <c r="BP48" i="3"/>
  <c r="BP57" i="3"/>
  <c r="BP53" i="3"/>
  <c r="BP49" i="3"/>
  <c r="BP60" i="3"/>
  <c r="BP54" i="3"/>
  <c r="BP50" i="3"/>
  <c r="BP46" i="3"/>
  <c r="BP43" i="3"/>
  <c r="BP40" i="3"/>
  <c r="BP36" i="3"/>
  <c r="BP44" i="3"/>
  <c r="BP37" i="3"/>
  <c r="BP45" i="3"/>
  <c r="BP41" i="3"/>
  <c r="BP38" i="3"/>
  <c r="BP34" i="3"/>
  <c r="BP42" i="3"/>
  <c r="BP39" i="3"/>
  <c r="BP29" i="3"/>
  <c r="BP22" i="3"/>
  <c r="BP18" i="3"/>
  <c r="BP14" i="3"/>
  <c r="BP10" i="3"/>
  <c r="BQ7" i="3"/>
  <c r="BP30" i="3"/>
  <c r="BP26" i="3"/>
  <c r="BP23" i="3"/>
  <c r="BP35" i="3"/>
  <c r="BP33" i="3"/>
  <c r="BP31" i="3"/>
  <c r="BP27" i="3"/>
  <c r="BP24" i="3"/>
  <c r="BP20" i="3"/>
  <c r="BP28" i="3"/>
  <c r="BP25" i="3"/>
  <c r="BP17" i="3"/>
  <c r="BP13" i="3"/>
  <c r="BP9" i="3"/>
  <c r="M88" i="3"/>
  <c r="M90" i="3"/>
  <c r="Q88" i="3"/>
  <c r="Q90" i="3"/>
  <c r="U88" i="3"/>
  <c r="U90" i="3"/>
  <c r="Y88" i="3"/>
  <c r="Y90" i="3"/>
  <c r="I10" i="3"/>
  <c r="H10" i="3" s="1"/>
  <c r="AC11" i="3"/>
  <c r="BP12" i="3"/>
  <c r="I14" i="3"/>
  <c r="H14" i="3" s="1"/>
  <c r="AC15" i="3"/>
  <c r="BP16" i="3"/>
  <c r="I18" i="3"/>
  <c r="H18" i="3" s="1"/>
  <c r="AC19" i="3"/>
  <c r="AP83" i="3"/>
  <c r="AP82" i="3"/>
  <c r="AP81" i="3"/>
  <c r="AP79" i="3"/>
  <c r="AP77" i="3"/>
  <c r="AP75" i="3"/>
  <c r="AP80" i="3"/>
  <c r="AP78" i="3"/>
  <c r="AP76" i="3"/>
  <c r="AP73" i="3"/>
  <c r="AP70" i="3"/>
  <c r="AP71" i="3"/>
  <c r="AP61" i="3"/>
  <c r="AP72" i="3"/>
  <c r="AP68" i="3"/>
  <c r="AP66" i="3"/>
  <c r="AP62" i="3"/>
  <c r="AP69" i="3"/>
  <c r="AP67" i="3"/>
  <c r="AP63" i="3"/>
  <c r="AP59" i="3"/>
  <c r="AP64" i="3"/>
  <c r="AP58" i="3"/>
  <c r="AP55" i="3"/>
  <c r="AP51" i="3"/>
  <c r="AP47" i="3"/>
  <c r="AP52" i="3"/>
  <c r="AP48" i="3"/>
  <c r="AP57" i="3"/>
  <c r="AP53" i="3"/>
  <c r="AP49" i="3"/>
  <c r="AP60" i="3"/>
  <c r="AP54" i="3"/>
  <c r="AP50" i="3"/>
  <c r="AP46" i="3"/>
  <c r="AP43" i="3"/>
  <c r="AP40" i="3"/>
  <c r="AP36" i="3"/>
  <c r="AP44" i="3"/>
  <c r="AP37" i="3"/>
  <c r="AP45" i="3"/>
  <c r="AP41" i="3"/>
  <c r="AP38" i="3"/>
  <c r="AP34" i="3"/>
  <c r="AP42" i="3"/>
  <c r="AP39" i="3"/>
  <c r="BD82" i="3"/>
  <c r="BD77" i="3"/>
  <c r="BD68" i="3"/>
  <c r="BD67" i="3"/>
  <c r="BD70" i="3"/>
  <c r="BD48" i="3"/>
  <c r="BD53" i="3"/>
  <c r="BD55" i="3"/>
  <c r="BD44" i="3"/>
  <c r="BD41" i="3"/>
  <c r="BD39" i="3"/>
  <c r="K88" i="3"/>
  <c r="K90" i="3"/>
  <c r="O88" i="3"/>
  <c r="O90" i="3"/>
  <c r="S88" i="3"/>
  <c r="S90" i="3"/>
  <c r="W88" i="3"/>
  <c r="W90" i="3"/>
  <c r="AP9" i="3"/>
  <c r="BC9" i="3"/>
  <c r="AP13" i="3"/>
  <c r="BC13" i="3"/>
  <c r="AP17" i="3"/>
  <c r="BC17" i="3"/>
  <c r="BD18" i="3"/>
  <c r="I22" i="3"/>
  <c r="AP25" i="3"/>
  <c r="BC25" i="3"/>
  <c r="AP28" i="3"/>
  <c r="BC28" i="3"/>
  <c r="I29" i="3"/>
  <c r="H29" i="3" s="1"/>
  <c r="BD29" i="3"/>
  <c r="H34" i="3"/>
  <c r="AP20" i="3"/>
  <c r="BC20" i="3"/>
  <c r="H24" i="3"/>
  <c r="AP24" i="3"/>
  <c r="BC24" i="3"/>
  <c r="AP27" i="3"/>
  <c r="BC27" i="3"/>
  <c r="H31" i="3"/>
  <c r="AP31" i="3"/>
  <c r="BC31" i="3"/>
  <c r="AP35" i="3"/>
  <c r="BC35" i="3"/>
  <c r="H23" i="3"/>
  <c r="AP23" i="3"/>
  <c r="BC23" i="3"/>
  <c r="AP26" i="3"/>
  <c r="BC26" i="3"/>
  <c r="AP30" i="3"/>
  <c r="BC30" i="3"/>
  <c r="BC83" i="3"/>
  <c r="BC82" i="3"/>
  <c r="BC79" i="3"/>
  <c r="BC77" i="3"/>
  <c r="BC75" i="3"/>
  <c r="BC78" i="3"/>
  <c r="BC76" i="3"/>
  <c r="BC80" i="3"/>
  <c r="BC71" i="3"/>
  <c r="BC81" i="3"/>
  <c r="BC73" i="3"/>
  <c r="BC70" i="3"/>
  <c r="BC72" i="3"/>
  <c r="BC61" i="3"/>
  <c r="BC68" i="3"/>
  <c r="BC66" i="3"/>
  <c r="BC62" i="3"/>
  <c r="BC69" i="3"/>
  <c r="BC67" i="3"/>
  <c r="BC63" i="3"/>
  <c r="BC59" i="3"/>
  <c r="BC64" i="3"/>
  <c r="BC55" i="3"/>
  <c r="BC51" i="3"/>
  <c r="BC47" i="3"/>
  <c r="BC60" i="3"/>
  <c r="BC52" i="3"/>
  <c r="BC48" i="3"/>
  <c r="BC58" i="3"/>
  <c r="BC57" i="3"/>
  <c r="BC53" i="3"/>
  <c r="BC49" i="3"/>
  <c r="BC54" i="3"/>
  <c r="BC50" i="3"/>
  <c r="BC46" i="3"/>
  <c r="BC43" i="3"/>
  <c r="BC40" i="3"/>
  <c r="BC36" i="3"/>
  <c r="BC44" i="3"/>
  <c r="BC37" i="3"/>
  <c r="BC45" i="3"/>
  <c r="BC41" i="3"/>
  <c r="BC38" i="3"/>
  <c r="BC34" i="3"/>
  <c r="BC42" i="3"/>
  <c r="BC39" i="3"/>
  <c r="N88" i="3"/>
  <c r="N90" i="3"/>
  <c r="R88" i="3"/>
  <c r="R90" i="3"/>
  <c r="V88" i="3"/>
  <c r="V90" i="3"/>
  <c r="Z88" i="3"/>
  <c r="Z90" i="3"/>
  <c r="CE90" i="3"/>
  <c r="R93" i="3" s="1"/>
  <c r="CI90" i="3"/>
  <c r="V93" i="3" s="1"/>
  <c r="CM90" i="3"/>
  <c r="Z93" i="3" s="1"/>
  <c r="AP10" i="3"/>
  <c r="BC10" i="3"/>
  <c r="AP14" i="3"/>
  <c r="BC14" i="3"/>
  <c r="BD15" i="3"/>
  <c r="AP18" i="3"/>
  <c r="BC18" i="3"/>
  <c r="AP22" i="3"/>
  <c r="BC22" i="3"/>
  <c r="AP29" i="3"/>
  <c r="BC29" i="3"/>
  <c r="AP33" i="3"/>
  <c r="BD36" i="3"/>
  <c r="H42" i="3"/>
  <c r="H37" i="3"/>
  <c r="H44" i="3"/>
  <c r="I47" i="3"/>
  <c r="H57" i="3"/>
  <c r="H46" i="3"/>
  <c r="I51" i="3"/>
  <c r="H51" i="3" s="1"/>
  <c r="I55" i="3"/>
  <c r="H55" i="3" s="1"/>
  <c r="J56" i="3"/>
  <c r="H59" i="3"/>
  <c r="I62" i="3"/>
  <c r="I56" i="3" s="1"/>
  <c r="H52" i="3"/>
  <c r="H63" i="3"/>
  <c r="J65" i="3"/>
  <c r="H67" i="3"/>
  <c r="H69" i="3"/>
  <c r="H66" i="3"/>
  <c r="H77" i="3"/>
  <c r="H78" i="3"/>
  <c r="I81" i="3"/>
  <c r="H81" i="3" s="1"/>
  <c r="I83" i="3"/>
  <c r="H83" i="3" s="1"/>
  <c r="I33" i="5"/>
  <c r="Q23" i="5"/>
  <c r="Q24" i="5"/>
  <c r="Q39" i="5"/>
  <c r="R39" i="5" s="1"/>
  <c r="R29" i="5"/>
  <c r="Q40" i="5"/>
  <c r="R40" i="5" s="1"/>
  <c r="M40" i="5"/>
  <c r="O32" i="4"/>
  <c r="Q28" i="5"/>
  <c r="R28" i="5" s="1"/>
  <c r="M19" i="5"/>
  <c r="M30" i="5"/>
  <c r="H33" i="5"/>
  <c r="R15" i="2" l="1"/>
  <c r="R16" i="2" s="1"/>
  <c r="E15" i="1"/>
  <c r="E16" i="1" s="1"/>
  <c r="M35" i="5"/>
  <c r="M17" i="5"/>
  <c r="M15" i="5"/>
  <c r="P45" i="5"/>
  <c r="AQ70" i="3"/>
  <c r="AQ80" i="3"/>
  <c r="AQ15" i="3"/>
  <c r="AQ44" i="3"/>
  <c r="AQ10" i="3"/>
  <c r="AQ67" i="3"/>
  <c r="AQ12" i="3"/>
  <c r="AQ30" i="3"/>
  <c r="AQ55" i="3"/>
  <c r="H62" i="3"/>
  <c r="AQ29" i="3"/>
  <c r="AQ35" i="3"/>
  <c r="AQ49" i="3"/>
  <c r="AQ68" i="3"/>
  <c r="AQ24" i="3"/>
  <c r="AQ41" i="3"/>
  <c r="AQ48" i="3"/>
  <c r="AQ72" i="3"/>
  <c r="BB90" i="3"/>
  <c r="O91" i="3" s="1"/>
  <c r="J45" i="5"/>
  <c r="C93" i="3"/>
  <c r="H41" i="5"/>
  <c r="F45" i="5"/>
  <c r="I41" i="5"/>
  <c r="N45" i="5"/>
  <c r="Q45" i="5" s="1"/>
  <c r="G45" i="5"/>
  <c r="L45" i="5"/>
  <c r="I20" i="5"/>
  <c r="AO90" i="3"/>
  <c r="O95" i="3" s="1"/>
  <c r="BD17" i="3"/>
  <c r="BD13" i="3"/>
  <c r="BD9" i="3"/>
  <c r="BD16" i="3"/>
  <c r="BD20" i="3"/>
  <c r="BD12" i="3"/>
  <c r="BE7" i="3"/>
  <c r="AP32" i="3"/>
  <c r="BD26" i="3"/>
  <c r="BD19" i="3"/>
  <c r="BD24" i="3"/>
  <c r="BD25" i="3"/>
  <c r="BD40" i="3"/>
  <c r="BD42" i="3"/>
  <c r="BD45" i="3"/>
  <c r="BD46" i="3"/>
  <c r="BD50" i="3"/>
  <c r="BD57" i="3"/>
  <c r="BD52" i="3"/>
  <c r="BD71" i="3"/>
  <c r="BD69" i="3"/>
  <c r="BD73" i="3"/>
  <c r="BD79" i="3"/>
  <c r="BD76" i="3"/>
  <c r="AP56" i="3"/>
  <c r="AQ13" i="3"/>
  <c r="BP32" i="3"/>
  <c r="BP56" i="3"/>
  <c r="AC32" i="3"/>
  <c r="AQ14" i="3"/>
  <c r="AQ34" i="3"/>
  <c r="AQ27" i="3"/>
  <c r="AQ19" i="3"/>
  <c r="AQ36" i="3"/>
  <c r="AQ39" i="3"/>
  <c r="AQ45" i="3"/>
  <c r="AQ46" i="3"/>
  <c r="AQ58" i="3"/>
  <c r="AQ53" i="3"/>
  <c r="AQ52" i="3"/>
  <c r="AQ73" i="3"/>
  <c r="AQ69" i="3"/>
  <c r="AQ71" i="3"/>
  <c r="AQ75" i="3"/>
  <c r="AQ76" i="3"/>
  <c r="AB90" i="3"/>
  <c r="O94" i="3" s="1"/>
  <c r="H65" i="3"/>
  <c r="BD30" i="3"/>
  <c r="BD23" i="3"/>
  <c r="BC74" i="3"/>
  <c r="BD27" i="3"/>
  <c r="BD28" i="3"/>
  <c r="BD22" i="3"/>
  <c r="BD10" i="3"/>
  <c r="BD43" i="3"/>
  <c r="BD34" i="3"/>
  <c r="BD33" i="3"/>
  <c r="BD47" i="3"/>
  <c r="BD54" i="3"/>
  <c r="BD58" i="3"/>
  <c r="BD60" i="3"/>
  <c r="BD59" i="3"/>
  <c r="BD62" i="3"/>
  <c r="BD75" i="3"/>
  <c r="BD78" i="3"/>
  <c r="BD81" i="3"/>
  <c r="AQ20" i="3"/>
  <c r="AQ16" i="3"/>
  <c r="AQ18" i="3"/>
  <c r="AQ25" i="3"/>
  <c r="AQ31" i="3"/>
  <c r="AQ23" i="3"/>
  <c r="AQ40" i="3"/>
  <c r="AQ42" i="3"/>
  <c r="AQ33" i="3"/>
  <c r="AQ47" i="3"/>
  <c r="AQ50" i="3"/>
  <c r="AQ57" i="3"/>
  <c r="AQ60" i="3"/>
  <c r="AQ59" i="3"/>
  <c r="AQ62" i="3"/>
  <c r="AQ77" i="3"/>
  <c r="AQ82" i="3"/>
  <c r="AQ81" i="3"/>
  <c r="H71" i="3"/>
  <c r="I8" i="3"/>
  <c r="H8" i="3" s="1"/>
  <c r="I32" i="3"/>
  <c r="H32" i="3" s="1"/>
  <c r="H47" i="3"/>
  <c r="BD11" i="3"/>
  <c r="BC32" i="3"/>
  <c r="BD31" i="3"/>
  <c r="I21" i="3"/>
  <c r="H21" i="3" s="1"/>
  <c r="BD14" i="3"/>
  <c r="BD35" i="3"/>
  <c r="BD38" i="3"/>
  <c r="BD37" i="3"/>
  <c r="BD51" i="3"/>
  <c r="BD49" i="3"/>
  <c r="BD61" i="3"/>
  <c r="BD64" i="3"/>
  <c r="BD63" i="3"/>
  <c r="BD66" i="3"/>
  <c r="BD72" i="3"/>
  <c r="BD80" i="3"/>
  <c r="BD83" i="3"/>
  <c r="AQ17" i="3"/>
  <c r="AQ9" i="3"/>
  <c r="AR7" i="3"/>
  <c r="AR75" i="3" s="1"/>
  <c r="AQ22" i="3"/>
  <c r="AQ28" i="3"/>
  <c r="AQ11" i="3"/>
  <c r="AQ26" i="3"/>
  <c r="AQ43" i="3"/>
  <c r="AQ38" i="3"/>
  <c r="AQ37" i="3"/>
  <c r="AQ51" i="3"/>
  <c r="AQ54" i="3"/>
  <c r="AQ61" i="3"/>
  <c r="AQ64" i="3"/>
  <c r="AQ63" i="3"/>
  <c r="AQ66" i="3"/>
  <c r="AQ79" i="3"/>
  <c r="AQ78" i="3"/>
  <c r="BO90" i="3"/>
  <c r="O92" i="3" s="1"/>
  <c r="I74" i="3"/>
  <c r="H74" i="3" s="1"/>
  <c r="H20" i="5"/>
  <c r="BC56" i="3"/>
  <c r="AP74" i="3"/>
  <c r="BP8" i="3"/>
  <c r="BP74" i="3"/>
  <c r="AC8" i="3"/>
  <c r="AC56" i="3"/>
  <c r="AC74" i="3"/>
  <c r="AC21" i="3"/>
  <c r="H22" i="3"/>
  <c r="H56" i="3"/>
  <c r="BC21" i="3"/>
  <c r="BC65" i="3"/>
  <c r="BC8" i="3"/>
  <c r="AP65" i="3"/>
  <c r="BQ83" i="3"/>
  <c r="BQ81" i="3"/>
  <c r="BQ76" i="3"/>
  <c r="BQ82" i="3"/>
  <c r="BQ80" i="3"/>
  <c r="BQ78" i="3"/>
  <c r="BQ75" i="3"/>
  <c r="BQ72" i="3"/>
  <c r="BQ79" i="3"/>
  <c r="BQ77" i="3"/>
  <c r="BQ68" i="3"/>
  <c r="BQ66" i="3"/>
  <c r="BQ62" i="3"/>
  <c r="BQ71" i="3"/>
  <c r="BQ69" i="3"/>
  <c r="BQ67" i="3"/>
  <c r="BQ63" i="3"/>
  <c r="BQ59" i="3"/>
  <c r="BQ73" i="3"/>
  <c r="BQ70" i="3"/>
  <c r="BQ64" i="3"/>
  <c r="BQ60" i="3"/>
  <c r="BQ52" i="3"/>
  <c r="BQ48" i="3"/>
  <c r="BQ61" i="3"/>
  <c r="BQ57" i="3"/>
  <c r="BQ53" i="3"/>
  <c r="BQ49" i="3"/>
  <c r="BQ54" i="3"/>
  <c r="BQ50" i="3"/>
  <c r="BQ58" i="3"/>
  <c r="BQ55" i="3"/>
  <c r="BQ51" i="3"/>
  <c r="BQ47" i="3"/>
  <c r="BQ46" i="3"/>
  <c r="BQ44" i="3"/>
  <c r="BQ37" i="3"/>
  <c r="BQ33" i="3"/>
  <c r="BQ45" i="3"/>
  <c r="BQ41" i="3"/>
  <c r="BQ38" i="3"/>
  <c r="BQ34" i="3"/>
  <c r="BQ42" i="3"/>
  <c r="BQ39" i="3"/>
  <c r="BQ35" i="3"/>
  <c r="BQ43" i="3"/>
  <c r="BQ40" i="3"/>
  <c r="BQ36" i="3"/>
  <c r="BQ30" i="3"/>
  <c r="BQ26" i="3"/>
  <c r="BQ23" i="3"/>
  <c r="BQ19" i="3"/>
  <c r="BQ15" i="3"/>
  <c r="BQ11" i="3"/>
  <c r="BQ31" i="3"/>
  <c r="BQ27" i="3"/>
  <c r="BQ24" i="3"/>
  <c r="BQ28" i="3"/>
  <c r="BQ25" i="3"/>
  <c r="BQ29" i="3"/>
  <c r="BQ22" i="3"/>
  <c r="BQ18" i="3"/>
  <c r="BQ14" i="3"/>
  <c r="BQ10" i="3"/>
  <c r="BR7" i="3"/>
  <c r="BQ20" i="3"/>
  <c r="BQ17" i="3"/>
  <c r="BQ13" i="3"/>
  <c r="BQ9" i="3"/>
  <c r="BQ16" i="3"/>
  <c r="BQ12" i="3"/>
  <c r="BP21" i="3"/>
  <c r="BP65" i="3"/>
  <c r="AC65" i="3"/>
  <c r="AD83" i="3"/>
  <c r="AD81" i="3"/>
  <c r="AD82" i="3"/>
  <c r="AD76" i="3"/>
  <c r="AD80" i="3"/>
  <c r="AD78" i="3"/>
  <c r="AD79" i="3"/>
  <c r="AD77" i="3"/>
  <c r="AD75" i="3"/>
  <c r="AD72" i="3"/>
  <c r="AD71" i="3"/>
  <c r="AD73" i="3"/>
  <c r="AD68" i="3"/>
  <c r="AD66" i="3"/>
  <c r="AD62" i="3"/>
  <c r="AD69" i="3"/>
  <c r="AD67" i="3"/>
  <c r="AD63" i="3"/>
  <c r="AD70" i="3"/>
  <c r="AD64" i="3"/>
  <c r="AD60" i="3"/>
  <c r="AD59" i="3"/>
  <c r="AD52" i="3"/>
  <c r="AD48" i="3"/>
  <c r="AD61" i="3"/>
  <c r="AD57" i="3"/>
  <c r="AD53" i="3"/>
  <c r="AD49" i="3"/>
  <c r="AD58" i="3"/>
  <c r="AD54" i="3"/>
  <c r="AD50" i="3"/>
  <c r="AD55" i="3"/>
  <c r="AD51" i="3"/>
  <c r="AD47" i="3"/>
  <c r="AD44" i="3"/>
  <c r="AD37" i="3"/>
  <c r="AD33" i="3"/>
  <c r="AD45" i="3"/>
  <c r="AD41" i="3"/>
  <c r="AD38" i="3"/>
  <c r="AD46" i="3"/>
  <c r="AD42" i="3"/>
  <c r="AD39" i="3"/>
  <c r="AD35" i="3"/>
  <c r="AD43" i="3"/>
  <c r="AD40" i="3"/>
  <c r="AD36" i="3"/>
  <c r="AD30" i="3"/>
  <c r="AD26" i="3"/>
  <c r="AD23" i="3"/>
  <c r="AD19" i="3"/>
  <c r="AD15" i="3"/>
  <c r="AD11" i="3"/>
  <c r="AE7" i="3"/>
  <c r="AD34" i="3"/>
  <c r="AD31" i="3"/>
  <c r="AD27" i="3"/>
  <c r="AD24" i="3"/>
  <c r="AD28" i="3"/>
  <c r="AD25" i="3"/>
  <c r="AD29" i="3"/>
  <c r="AD22" i="3"/>
  <c r="AD18" i="3"/>
  <c r="AD14" i="3"/>
  <c r="AD10" i="3"/>
  <c r="AD20" i="3"/>
  <c r="AD16" i="3"/>
  <c r="AD12" i="3"/>
  <c r="AD17" i="3"/>
  <c r="AD13" i="3"/>
  <c r="AD9" i="3"/>
  <c r="M33" i="5"/>
  <c r="AP21" i="3"/>
  <c r="AP8" i="3"/>
  <c r="AR59" i="3"/>
  <c r="AR48" i="3"/>
  <c r="J88" i="3"/>
  <c r="J90" i="3"/>
  <c r="R15" i="1"/>
  <c r="Q16" i="1"/>
  <c r="N15" i="1"/>
  <c r="M16" i="1"/>
  <c r="J15" i="1"/>
  <c r="I16" i="1"/>
  <c r="AR64" i="3" l="1"/>
  <c r="AR80" i="3"/>
  <c r="AR18" i="3"/>
  <c r="AR22" i="3"/>
  <c r="AR24" i="3"/>
  <c r="AR77" i="3"/>
  <c r="AR43" i="3"/>
  <c r="H45" i="5"/>
  <c r="AR13" i="3"/>
  <c r="AR23" i="3"/>
  <c r="AS7" i="3"/>
  <c r="AS78" i="3" s="1"/>
  <c r="AR44" i="3"/>
  <c r="AR34" i="3"/>
  <c r="AR58" i="3"/>
  <c r="AR62" i="3"/>
  <c r="AR69" i="3"/>
  <c r="AR81" i="3"/>
  <c r="BD21" i="3"/>
  <c r="BD74" i="3"/>
  <c r="M41" i="5"/>
  <c r="I45" i="5"/>
  <c r="AQ65" i="3"/>
  <c r="H42" i="5"/>
  <c r="H43" i="5"/>
  <c r="M20" i="5"/>
  <c r="AQ56" i="3"/>
  <c r="AQ21" i="3"/>
  <c r="AQ8" i="3"/>
  <c r="BD32" i="3"/>
  <c r="AQ74" i="3"/>
  <c r="AQ32" i="3"/>
  <c r="BD65" i="3"/>
  <c r="BD8" i="3"/>
  <c r="AR17" i="3"/>
  <c r="AR35" i="3"/>
  <c r="AR61" i="3"/>
  <c r="AR76" i="3"/>
  <c r="AR83" i="3"/>
  <c r="AD74" i="3"/>
  <c r="BQ21" i="3"/>
  <c r="BE18" i="3"/>
  <c r="BE10" i="3"/>
  <c r="BE83" i="3"/>
  <c r="BE81" i="3"/>
  <c r="BE78" i="3"/>
  <c r="BE66" i="3"/>
  <c r="BE71" i="3"/>
  <c r="BE61" i="3"/>
  <c r="BE53" i="3"/>
  <c r="BE46" i="3"/>
  <c r="BE52" i="3"/>
  <c r="BE38" i="3"/>
  <c r="BE35" i="3"/>
  <c r="BE47" i="3"/>
  <c r="BE31" i="3"/>
  <c r="BE16" i="3"/>
  <c r="BE29" i="3"/>
  <c r="BE23" i="3"/>
  <c r="BE50" i="3"/>
  <c r="BE36" i="3"/>
  <c r="BE26" i="3"/>
  <c r="BE77" i="3"/>
  <c r="BE79" i="3"/>
  <c r="BE76" i="3"/>
  <c r="BE69" i="3"/>
  <c r="BE70" i="3"/>
  <c r="BE62" i="3"/>
  <c r="BE49" i="3"/>
  <c r="BE55" i="3"/>
  <c r="BE48" i="3"/>
  <c r="BE34" i="3"/>
  <c r="BE43" i="3"/>
  <c r="BE44" i="3"/>
  <c r="BE27" i="3"/>
  <c r="BE12" i="3"/>
  <c r="BE22" i="3"/>
  <c r="BE19" i="3"/>
  <c r="BF7" i="3"/>
  <c r="BE9" i="3"/>
  <c r="BE17" i="3"/>
  <c r="BE82" i="3"/>
  <c r="BE73" i="3"/>
  <c r="BE68" i="3"/>
  <c r="BE63" i="3"/>
  <c r="BE60" i="3"/>
  <c r="BE57" i="3"/>
  <c r="BE41" i="3"/>
  <c r="BE39" i="3"/>
  <c r="BE20" i="3"/>
  <c r="BE11" i="3"/>
  <c r="BE13" i="3"/>
  <c r="BE14" i="3"/>
  <c r="BE75" i="3"/>
  <c r="BE80" i="3"/>
  <c r="BE72" i="3"/>
  <c r="BE67" i="3"/>
  <c r="BE64" i="3"/>
  <c r="BE58" i="3"/>
  <c r="BE54" i="3"/>
  <c r="BE51" i="3"/>
  <c r="BE45" i="3"/>
  <c r="BE42" i="3"/>
  <c r="BE40" i="3"/>
  <c r="BE37" i="3"/>
  <c r="BE24" i="3"/>
  <c r="BE28" i="3"/>
  <c r="BE30" i="3"/>
  <c r="BE15" i="3"/>
  <c r="BE59" i="3"/>
  <c r="BE33" i="3"/>
  <c r="BE25" i="3"/>
  <c r="AR26" i="3"/>
  <c r="AR12" i="3"/>
  <c r="AR47" i="3"/>
  <c r="AR52" i="3"/>
  <c r="AR49" i="3"/>
  <c r="AR70" i="3"/>
  <c r="AR79" i="3"/>
  <c r="AR10" i="3"/>
  <c r="AR15" i="3"/>
  <c r="AR30" i="3"/>
  <c r="AR25" i="3"/>
  <c r="AR16" i="3"/>
  <c r="AR31" i="3"/>
  <c r="AR36" i="3"/>
  <c r="AR39" i="3"/>
  <c r="AR41" i="3"/>
  <c r="AR51" i="3"/>
  <c r="AR50" i="3"/>
  <c r="AR53" i="3"/>
  <c r="AR71" i="3"/>
  <c r="AR63" i="3"/>
  <c r="AR66" i="3"/>
  <c r="AR78" i="3"/>
  <c r="AR82" i="3"/>
  <c r="BD56" i="3"/>
  <c r="AR11" i="3"/>
  <c r="AR29" i="3"/>
  <c r="AR27" i="3"/>
  <c r="AR38" i="3"/>
  <c r="AR46" i="3"/>
  <c r="AR72" i="3"/>
  <c r="AR9" i="3"/>
  <c r="AR14" i="3"/>
  <c r="AR19" i="3"/>
  <c r="AR33" i="3"/>
  <c r="AR28" i="3"/>
  <c r="AR20" i="3"/>
  <c r="AR37" i="3"/>
  <c r="AR40" i="3"/>
  <c r="AR42" i="3"/>
  <c r="AR45" i="3"/>
  <c r="AR55" i="3"/>
  <c r="AR54" i="3"/>
  <c r="AR57" i="3"/>
  <c r="AR60" i="3"/>
  <c r="AR67" i="3"/>
  <c r="AR68" i="3"/>
  <c r="AR73" i="3"/>
  <c r="BQ65" i="3"/>
  <c r="BC90" i="3"/>
  <c r="P91" i="3" s="1"/>
  <c r="AC90" i="3"/>
  <c r="P94" i="3" s="1"/>
  <c r="AD8" i="3"/>
  <c r="BQ74" i="3"/>
  <c r="AS80" i="3"/>
  <c r="AS82" i="3"/>
  <c r="AS81" i="3"/>
  <c r="AS75" i="3"/>
  <c r="AS77" i="3"/>
  <c r="AS69" i="3"/>
  <c r="AS70" i="3"/>
  <c r="AS73" i="3"/>
  <c r="AS61" i="3"/>
  <c r="AS66" i="3"/>
  <c r="AS58" i="3"/>
  <c r="AS59" i="3"/>
  <c r="AS50" i="3"/>
  <c r="AS55" i="3"/>
  <c r="AS47" i="3"/>
  <c r="AS52" i="3"/>
  <c r="AS53" i="3"/>
  <c r="AS42" i="3"/>
  <c r="AS35" i="3"/>
  <c r="AS40" i="3"/>
  <c r="AS48" i="3"/>
  <c r="AS37" i="3"/>
  <c r="AS45" i="3"/>
  <c r="AS38" i="3"/>
  <c r="AS25" i="3"/>
  <c r="AS13" i="3"/>
  <c r="AS29" i="3"/>
  <c r="AS34" i="3"/>
  <c r="AS26" i="3"/>
  <c r="AS19" i="3"/>
  <c r="AS27" i="3"/>
  <c r="AS20" i="3"/>
  <c r="AS12" i="3"/>
  <c r="AS15" i="3"/>
  <c r="AS18" i="3"/>
  <c r="AS10" i="3"/>
  <c r="AP90" i="3"/>
  <c r="P95" i="3" s="1"/>
  <c r="AD21" i="3"/>
  <c r="AE83" i="3"/>
  <c r="AE81" i="3"/>
  <c r="AE77" i="3"/>
  <c r="AE75" i="3"/>
  <c r="AE79" i="3"/>
  <c r="AE78" i="3"/>
  <c r="AE76" i="3"/>
  <c r="AE73" i="3"/>
  <c r="AE80" i="3"/>
  <c r="AE82" i="3"/>
  <c r="AE68" i="3"/>
  <c r="AE66" i="3"/>
  <c r="AE69" i="3"/>
  <c r="AE67" i="3"/>
  <c r="AE63" i="3"/>
  <c r="AE72" i="3"/>
  <c r="AE70" i="3"/>
  <c r="AE64" i="3"/>
  <c r="AE60" i="3"/>
  <c r="AE71" i="3"/>
  <c r="AE61" i="3"/>
  <c r="AE62" i="3"/>
  <c r="AE57" i="3"/>
  <c r="AE53" i="3"/>
  <c r="AE49" i="3"/>
  <c r="AE58" i="3"/>
  <c r="AE54" i="3"/>
  <c r="AE50" i="3"/>
  <c r="AE46" i="3"/>
  <c r="AE55" i="3"/>
  <c r="AE51" i="3"/>
  <c r="AE59" i="3"/>
  <c r="AE52" i="3"/>
  <c r="AE48" i="3"/>
  <c r="AE45" i="3"/>
  <c r="AE41" i="3"/>
  <c r="AE38" i="3"/>
  <c r="AE34" i="3"/>
  <c r="AE42" i="3"/>
  <c r="AE39" i="3"/>
  <c r="AE35" i="3"/>
  <c r="AE43" i="3"/>
  <c r="AE40" i="3"/>
  <c r="AE36" i="3"/>
  <c r="AE47" i="3"/>
  <c r="AE44" i="3"/>
  <c r="AE37" i="3"/>
  <c r="AE31" i="3"/>
  <c r="AE27" i="3"/>
  <c r="AE24" i="3"/>
  <c r="AE20" i="3"/>
  <c r="AE16" i="3"/>
  <c r="AE12" i="3"/>
  <c r="AE28" i="3"/>
  <c r="AE25" i="3"/>
  <c r="AE33" i="3"/>
  <c r="AE29" i="3"/>
  <c r="AE22" i="3"/>
  <c r="AE30" i="3"/>
  <c r="AE26" i="3"/>
  <c r="AE23" i="3"/>
  <c r="AE19" i="3"/>
  <c r="AE15" i="3"/>
  <c r="AE11" i="3"/>
  <c r="AF7" i="3"/>
  <c r="AE18" i="3"/>
  <c r="AE17" i="3"/>
  <c r="AE14" i="3"/>
  <c r="AE13" i="3"/>
  <c r="AE10" i="3"/>
  <c r="AE9" i="3"/>
  <c r="AD56" i="3"/>
  <c r="AD65" i="3"/>
  <c r="BQ32" i="3"/>
  <c r="BQ56" i="3"/>
  <c r="BP90" i="3"/>
  <c r="P92" i="3" s="1"/>
  <c r="I90" i="3"/>
  <c r="AD32" i="3"/>
  <c r="BQ8" i="3"/>
  <c r="BR83" i="3"/>
  <c r="BR82" i="3"/>
  <c r="BR77" i="3"/>
  <c r="BR75" i="3"/>
  <c r="BR81" i="3"/>
  <c r="BR79" i="3"/>
  <c r="BR78" i="3"/>
  <c r="BR76" i="3"/>
  <c r="BR80" i="3"/>
  <c r="BR73" i="3"/>
  <c r="BR68" i="3"/>
  <c r="BR66" i="3"/>
  <c r="BR72" i="3"/>
  <c r="BR71" i="3"/>
  <c r="BR69" i="3"/>
  <c r="BR67" i="3"/>
  <c r="BR63" i="3"/>
  <c r="BR70" i="3"/>
  <c r="BR64" i="3"/>
  <c r="BR60" i="3"/>
  <c r="BR61" i="3"/>
  <c r="BR62" i="3"/>
  <c r="BR57" i="3"/>
  <c r="BR53" i="3"/>
  <c r="BR49" i="3"/>
  <c r="BR59" i="3"/>
  <c r="BR54" i="3"/>
  <c r="BR50" i="3"/>
  <c r="BR46" i="3"/>
  <c r="BR58" i="3"/>
  <c r="BR55" i="3"/>
  <c r="BR51" i="3"/>
  <c r="BR52" i="3"/>
  <c r="BR48" i="3"/>
  <c r="BR45" i="3"/>
  <c r="BR41" i="3"/>
  <c r="BR38" i="3"/>
  <c r="BR34" i="3"/>
  <c r="BR42" i="3"/>
  <c r="BR39" i="3"/>
  <c r="BR35" i="3"/>
  <c r="BR43" i="3"/>
  <c r="BR40" i="3"/>
  <c r="BR36" i="3"/>
  <c r="BR47" i="3"/>
  <c r="BR44" i="3"/>
  <c r="BR37" i="3"/>
  <c r="BR31" i="3"/>
  <c r="BR27" i="3"/>
  <c r="BR24" i="3"/>
  <c r="BR20" i="3"/>
  <c r="BR16" i="3"/>
  <c r="BR12" i="3"/>
  <c r="BR33" i="3"/>
  <c r="BR28" i="3"/>
  <c r="BR25" i="3"/>
  <c r="BR29" i="3"/>
  <c r="BR22" i="3"/>
  <c r="BR30" i="3"/>
  <c r="BR26" i="3"/>
  <c r="BR23" i="3"/>
  <c r="BR19" i="3"/>
  <c r="BR15" i="3"/>
  <c r="BR11" i="3"/>
  <c r="BR18" i="3"/>
  <c r="BR14" i="3"/>
  <c r="BR10" i="3"/>
  <c r="BR17" i="3"/>
  <c r="BR13" i="3"/>
  <c r="BR9" i="3"/>
  <c r="BS7" i="3"/>
  <c r="I88" i="3"/>
  <c r="I89" i="3" s="1"/>
  <c r="AS14" i="3" l="1"/>
  <c r="AS11" i="3"/>
  <c r="AT7" i="3"/>
  <c r="AT83" i="3" s="1"/>
  <c r="AS16" i="3"/>
  <c r="AS24" i="3"/>
  <c r="AS31" i="3"/>
  <c r="AS23" i="3"/>
  <c r="AS30" i="3"/>
  <c r="AS22" i="3"/>
  <c r="AS9" i="3"/>
  <c r="AS17" i="3"/>
  <c r="AS28" i="3"/>
  <c r="AS41" i="3"/>
  <c r="AS33" i="3"/>
  <c r="AS44" i="3"/>
  <c r="AS36" i="3"/>
  <c r="AS43" i="3"/>
  <c r="AS39" i="3"/>
  <c r="AS49" i="3"/>
  <c r="AS57" i="3"/>
  <c r="AS60" i="3"/>
  <c r="AS51" i="3"/>
  <c r="AS46" i="3"/>
  <c r="AS54" i="3"/>
  <c r="AS63" i="3"/>
  <c r="AS62" i="3"/>
  <c r="AS68" i="3"/>
  <c r="AS71" i="3"/>
  <c r="AS64" i="3"/>
  <c r="AS67" i="3"/>
  <c r="AS72" i="3"/>
  <c r="AS79" i="3"/>
  <c r="AS76" i="3"/>
  <c r="AS83" i="3"/>
  <c r="AQ90" i="3"/>
  <c r="Q95" i="3" s="1"/>
  <c r="BD90" i="3"/>
  <c r="Q91" i="3" s="1"/>
  <c r="AR8" i="3"/>
  <c r="M45" i="5"/>
  <c r="AR56" i="3"/>
  <c r="AR21" i="3"/>
  <c r="AR65" i="3"/>
  <c r="AR32" i="3"/>
  <c r="BE74" i="3"/>
  <c r="AR74" i="3"/>
  <c r="BE21" i="3"/>
  <c r="BQ90" i="3"/>
  <c r="Q92" i="3" s="1"/>
  <c r="BE8" i="3"/>
  <c r="BR56" i="3"/>
  <c r="BE32" i="3"/>
  <c r="BE56" i="3"/>
  <c r="BF80" i="3"/>
  <c r="BF83" i="3"/>
  <c r="BF72" i="3"/>
  <c r="BF71" i="3"/>
  <c r="BF68" i="3"/>
  <c r="BF60" i="3"/>
  <c r="BF63" i="3"/>
  <c r="BF59" i="3"/>
  <c r="BF53" i="3"/>
  <c r="BF35" i="3"/>
  <c r="BF44" i="3"/>
  <c r="BF41" i="3"/>
  <c r="BF17" i="3"/>
  <c r="BF29" i="3"/>
  <c r="BF26" i="3"/>
  <c r="BF27" i="3"/>
  <c r="BF12" i="3"/>
  <c r="BF15" i="3"/>
  <c r="BF76" i="3"/>
  <c r="BF61" i="3"/>
  <c r="BF46" i="3"/>
  <c r="BF39" i="3"/>
  <c r="BF45" i="3"/>
  <c r="BF30" i="3"/>
  <c r="BF10" i="3"/>
  <c r="BF78" i="3"/>
  <c r="BF75" i="3"/>
  <c r="BF73" i="3"/>
  <c r="BF70" i="3"/>
  <c r="BF66" i="3"/>
  <c r="BF54" i="3"/>
  <c r="BF55" i="3"/>
  <c r="BF52" i="3"/>
  <c r="BF49" i="3"/>
  <c r="BF43" i="3"/>
  <c r="BF37" i="3"/>
  <c r="BF38" i="3"/>
  <c r="BF13" i="3"/>
  <c r="BF22" i="3"/>
  <c r="BF23" i="3"/>
  <c r="BF24" i="3"/>
  <c r="BF18" i="3"/>
  <c r="BF11" i="3"/>
  <c r="BF82" i="3"/>
  <c r="BF77" i="3"/>
  <c r="BF58" i="3"/>
  <c r="BF47" i="3"/>
  <c r="BF36" i="3"/>
  <c r="BG7" i="3"/>
  <c r="BF31" i="3"/>
  <c r="BF81" i="3"/>
  <c r="BF79" i="3"/>
  <c r="BF69" i="3"/>
  <c r="BF64" i="3"/>
  <c r="BF62" i="3"/>
  <c r="BF50" i="3"/>
  <c r="BF51" i="3"/>
  <c r="BF48" i="3"/>
  <c r="BF42" i="3"/>
  <c r="BF40" i="3"/>
  <c r="BF33" i="3"/>
  <c r="BF28" i="3"/>
  <c r="BF9" i="3"/>
  <c r="BF34" i="3"/>
  <c r="BF19" i="3"/>
  <c r="BF20" i="3"/>
  <c r="BF14" i="3"/>
  <c r="BF67" i="3"/>
  <c r="BF57" i="3"/>
  <c r="BF25" i="3"/>
  <c r="BF16" i="3"/>
  <c r="BE65" i="3"/>
  <c r="BS82" i="3"/>
  <c r="BS83" i="3"/>
  <c r="BS81" i="3"/>
  <c r="BS80" i="3"/>
  <c r="BS78" i="3"/>
  <c r="BS76" i="3"/>
  <c r="BS75" i="3"/>
  <c r="BS79" i="3"/>
  <c r="BS77" i="3"/>
  <c r="BS72" i="3"/>
  <c r="BS71" i="3"/>
  <c r="BS69" i="3"/>
  <c r="BS67" i="3"/>
  <c r="BS70" i="3"/>
  <c r="BS64" i="3"/>
  <c r="BS60" i="3"/>
  <c r="BS73" i="3"/>
  <c r="BS61" i="3"/>
  <c r="BS68" i="3"/>
  <c r="BS66" i="3"/>
  <c r="BS62" i="3"/>
  <c r="BS58" i="3"/>
  <c r="BS59" i="3"/>
  <c r="BS54" i="3"/>
  <c r="BS50" i="3"/>
  <c r="BS46" i="3"/>
  <c r="BS55" i="3"/>
  <c r="BS51" i="3"/>
  <c r="BS47" i="3"/>
  <c r="BS63" i="3"/>
  <c r="BS52" i="3"/>
  <c r="BS48" i="3"/>
  <c r="BS57" i="3"/>
  <c r="BS53" i="3"/>
  <c r="BS49" i="3"/>
  <c r="BS45" i="3"/>
  <c r="BS42" i="3"/>
  <c r="BS39" i="3"/>
  <c r="BS35" i="3"/>
  <c r="BS43" i="3"/>
  <c r="BS40" i="3"/>
  <c r="BS36" i="3"/>
  <c r="BS44" i="3"/>
  <c r="BS37" i="3"/>
  <c r="BS33" i="3"/>
  <c r="BS41" i="3"/>
  <c r="BS38" i="3"/>
  <c r="BS28" i="3"/>
  <c r="BS25" i="3"/>
  <c r="BS17" i="3"/>
  <c r="BS13" i="3"/>
  <c r="BS9" i="3"/>
  <c r="BS29" i="3"/>
  <c r="BS22" i="3"/>
  <c r="BS30" i="3"/>
  <c r="BS26" i="3"/>
  <c r="BS23" i="3"/>
  <c r="BS19" i="3"/>
  <c r="BS34" i="3"/>
  <c r="BS31" i="3"/>
  <c r="BS27" i="3"/>
  <c r="BS24" i="3"/>
  <c r="BS20" i="3"/>
  <c r="BS16" i="3"/>
  <c r="BS12" i="3"/>
  <c r="BS15" i="3"/>
  <c r="BS11" i="3"/>
  <c r="BT7" i="3"/>
  <c r="BS18" i="3"/>
  <c r="BS14" i="3"/>
  <c r="BS10" i="3"/>
  <c r="AT82" i="3"/>
  <c r="AT81" i="3"/>
  <c r="AT75" i="3"/>
  <c r="AT76" i="3"/>
  <c r="AT80" i="3"/>
  <c r="AT70" i="3"/>
  <c r="AT68" i="3"/>
  <c r="AT62" i="3"/>
  <c r="AT69" i="3"/>
  <c r="AT63" i="3"/>
  <c r="AT55" i="3"/>
  <c r="AT47" i="3"/>
  <c r="AT58" i="3"/>
  <c r="AT48" i="3"/>
  <c r="AT53" i="3"/>
  <c r="AT64" i="3"/>
  <c r="AT50" i="3"/>
  <c r="AT43" i="3"/>
  <c r="AT36" i="3"/>
  <c r="AT37" i="3"/>
  <c r="AT41" i="3"/>
  <c r="AT34" i="3"/>
  <c r="AT39" i="3"/>
  <c r="AT22" i="3"/>
  <c r="AT14" i="3"/>
  <c r="AT35" i="3"/>
  <c r="AT26" i="3"/>
  <c r="AT33" i="3"/>
  <c r="AT27" i="3"/>
  <c r="AT20" i="3"/>
  <c r="AT25" i="3"/>
  <c r="AT13" i="3"/>
  <c r="AT16" i="3"/>
  <c r="AT12" i="3"/>
  <c r="AT19" i="3"/>
  <c r="AS21" i="3"/>
  <c r="BR8" i="3"/>
  <c r="BR21" i="3"/>
  <c r="BR32" i="3"/>
  <c r="AE32" i="3"/>
  <c r="AE65" i="3"/>
  <c r="AE74" i="3"/>
  <c r="AE8" i="3"/>
  <c r="AE56" i="3"/>
  <c r="AD90" i="3"/>
  <c r="Q94" i="3" s="1"/>
  <c r="H88" i="3"/>
  <c r="AF80" i="3"/>
  <c r="AF78" i="3"/>
  <c r="AF83" i="3"/>
  <c r="AF82" i="3"/>
  <c r="AF76" i="3"/>
  <c r="AF81" i="3"/>
  <c r="AF79" i="3"/>
  <c r="AF77" i="3"/>
  <c r="AF75" i="3"/>
  <c r="AF73" i="3"/>
  <c r="AF69" i="3"/>
  <c r="AF67" i="3"/>
  <c r="AF72" i="3"/>
  <c r="AF70" i="3"/>
  <c r="AF64" i="3"/>
  <c r="AF71" i="3"/>
  <c r="AF61" i="3"/>
  <c r="AF68" i="3"/>
  <c r="AF66" i="3"/>
  <c r="AF62" i="3"/>
  <c r="AF60" i="3"/>
  <c r="AF58" i="3"/>
  <c r="AF54" i="3"/>
  <c r="AF50" i="3"/>
  <c r="AF55" i="3"/>
  <c r="AF51" i="3"/>
  <c r="AF47" i="3"/>
  <c r="AF59" i="3"/>
  <c r="AF52" i="3"/>
  <c r="AF63" i="3"/>
  <c r="AF57" i="3"/>
  <c r="AF53" i="3"/>
  <c r="AF49" i="3"/>
  <c r="AF42" i="3"/>
  <c r="AF39" i="3"/>
  <c r="AF35" i="3"/>
  <c r="AF48" i="3"/>
  <c r="AF46" i="3"/>
  <c r="AF43" i="3"/>
  <c r="AF40" i="3"/>
  <c r="AF36" i="3"/>
  <c r="AF44" i="3"/>
  <c r="AF37" i="3"/>
  <c r="AF33" i="3"/>
  <c r="AF45" i="3"/>
  <c r="AF41" i="3"/>
  <c r="AF38" i="3"/>
  <c r="AF34" i="3"/>
  <c r="AF28" i="3"/>
  <c r="AF25" i="3"/>
  <c r="AF17" i="3"/>
  <c r="AF13" i="3"/>
  <c r="AF9" i="3"/>
  <c r="AF29" i="3"/>
  <c r="AF22" i="3"/>
  <c r="AF30" i="3"/>
  <c r="AF26" i="3"/>
  <c r="AF23" i="3"/>
  <c r="AF31" i="3"/>
  <c r="AF27" i="3"/>
  <c r="AF24" i="3"/>
  <c r="AF20" i="3"/>
  <c r="AF16" i="3"/>
  <c r="AF12" i="3"/>
  <c r="AF18" i="3"/>
  <c r="AF14" i="3"/>
  <c r="AF10" i="3"/>
  <c r="AG7" i="3"/>
  <c r="AF19" i="3"/>
  <c r="AF15" i="3"/>
  <c r="AF11" i="3"/>
  <c r="BR65" i="3"/>
  <c r="BR74" i="3"/>
  <c r="AE21" i="3"/>
  <c r="AS65" i="3" l="1"/>
  <c r="AS32" i="3"/>
  <c r="AS74" i="3"/>
  <c r="AS56" i="3"/>
  <c r="AS8" i="3"/>
  <c r="AU7" i="3"/>
  <c r="AU83" i="3" s="1"/>
  <c r="AT11" i="3"/>
  <c r="AT15" i="3"/>
  <c r="AT9" i="3"/>
  <c r="AT17" i="3"/>
  <c r="AT28" i="3"/>
  <c r="AT24" i="3"/>
  <c r="AT31" i="3"/>
  <c r="AT23" i="3"/>
  <c r="AT30" i="3"/>
  <c r="AT10" i="3"/>
  <c r="AT18" i="3"/>
  <c r="AT29" i="3"/>
  <c r="AT42" i="3"/>
  <c r="AT38" i="3"/>
  <c r="AT45" i="3"/>
  <c r="AT44" i="3"/>
  <c r="AT40" i="3"/>
  <c r="AT46" i="3"/>
  <c r="AT54" i="3"/>
  <c r="AT49" i="3"/>
  <c r="AT57" i="3"/>
  <c r="AT52" i="3"/>
  <c r="AT60" i="3"/>
  <c r="AT51" i="3"/>
  <c r="AT59" i="3"/>
  <c r="AT67" i="3"/>
  <c r="AT72" i="3"/>
  <c r="AT66" i="3"/>
  <c r="AT61" i="3"/>
  <c r="AT73" i="3"/>
  <c r="AT71" i="3"/>
  <c r="AT78" i="3"/>
  <c r="AT77" i="3"/>
  <c r="AT79" i="3"/>
  <c r="AR90" i="3"/>
  <c r="R95" i="3" s="1"/>
  <c r="BF65" i="3"/>
  <c r="BF56" i="3"/>
  <c r="BF32" i="3"/>
  <c r="BG79" i="3"/>
  <c r="BG78" i="3"/>
  <c r="BG70" i="3"/>
  <c r="BG62" i="3"/>
  <c r="BG63" i="3"/>
  <c r="BG47" i="3"/>
  <c r="BG53" i="3"/>
  <c r="BG58" i="3"/>
  <c r="BG43" i="3"/>
  <c r="BG37" i="3"/>
  <c r="BG34" i="3"/>
  <c r="BG22" i="3"/>
  <c r="BG35" i="3"/>
  <c r="BG31" i="3"/>
  <c r="BG33" i="3"/>
  <c r="BG13" i="3"/>
  <c r="BG16" i="3"/>
  <c r="BG71" i="3"/>
  <c r="BG67" i="3"/>
  <c r="BG60" i="3"/>
  <c r="BG38" i="3"/>
  <c r="BG23" i="3"/>
  <c r="BG11" i="3"/>
  <c r="BG83" i="3"/>
  <c r="BG77" i="3"/>
  <c r="BG76" i="3"/>
  <c r="BG61" i="3"/>
  <c r="BG72" i="3"/>
  <c r="BG59" i="3"/>
  <c r="BG52" i="3"/>
  <c r="BG49" i="3"/>
  <c r="BG54" i="3"/>
  <c r="BG40" i="3"/>
  <c r="BG45" i="3"/>
  <c r="BG42" i="3"/>
  <c r="BG18" i="3"/>
  <c r="BG30" i="3"/>
  <c r="BG27" i="3"/>
  <c r="BG28" i="3"/>
  <c r="BG9" i="3"/>
  <c r="BG12" i="3"/>
  <c r="BG81" i="3"/>
  <c r="BG66" i="3"/>
  <c r="BG51" i="3"/>
  <c r="BG46" i="3"/>
  <c r="BG29" i="3"/>
  <c r="BG17" i="3"/>
  <c r="BG82" i="3"/>
  <c r="BG75" i="3"/>
  <c r="BG80" i="3"/>
  <c r="BG68" i="3"/>
  <c r="BG69" i="3"/>
  <c r="BG55" i="3"/>
  <c r="BG48" i="3"/>
  <c r="BG64" i="3"/>
  <c r="BG50" i="3"/>
  <c r="BG36" i="3"/>
  <c r="BG41" i="3"/>
  <c r="BG39" i="3"/>
  <c r="BG14" i="3"/>
  <c r="BG26" i="3"/>
  <c r="BG24" i="3"/>
  <c r="BG25" i="3"/>
  <c r="BH7" i="3"/>
  <c r="BG15" i="3"/>
  <c r="BG73" i="3"/>
  <c r="BG57" i="3"/>
  <c r="BG44" i="3"/>
  <c r="BG10" i="3"/>
  <c r="BG20" i="3"/>
  <c r="BG19" i="3"/>
  <c r="BE90" i="3"/>
  <c r="R91" i="3" s="1"/>
  <c r="BF8" i="3"/>
  <c r="BF21" i="3"/>
  <c r="BF74" i="3"/>
  <c r="AG83" i="3"/>
  <c r="AG82" i="3"/>
  <c r="AG79" i="3"/>
  <c r="AG81" i="3"/>
  <c r="AG77" i="3"/>
  <c r="AG78" i="3"/>
  <c r="AG76" i="3"/>
  <c r="AG80" i="3"/>
  <c r="AG75" i="3"/>
  <c r="AG73" i="3"/>
  <c r="AG72" i="3"/>
  <c r="AG70" i="3"/>
  <c r="AG71" i="3"/>
  <c r="AG61" i="3"/>
  <c r="AG68" i="3"/>
  <c r="AG66" i="3"/>
  <c r="AG62" i="3"/>
  <c r="AG69" i="3"/>
  <c r="AG67" i="3"/>
  <c r="AG63" i="3"/>
  <c r="AG59" i="3"/>
  <c r="AG55" i="3"/>
  <c r="AG51" i="3"/>
  <c r="AG47" i="3"/>
  <c r="AG52" i="3"/>
  <c r="AG48" i="3"/>
  <c r="AG57" i="3"/>
  <c r="AG53" i="3"/>
  <c r="AG49" i="3"/>
  <c r="AG64" i="3"/>
  <c r="AG60" i="3"/>
  <c r="AG58" i="3"/>
  <c r="AG54" i="3"/>
  <c r="AG50" i="3"/>
  <c r="AG46" i="3"/>
  <c r="AG43" i="3"/>
  <c r="AG40" i="3"/>
  <c r="AG36" i="3"/>
  <c r="AG44" i="3"/>
  <c r="AG37" i="3"/>
  <c r="AG45" i="3"/>
  <c r="AG41" i="3"/>
  <c r="AG38" i="3"/>
  <c r="AG34" i="3"/>
  <c r="AG42" i="3"/>
  <c r="AG39" i="3"/>
  <c r="AG29" i="3"/>
  <c r="AG22" i="3"/>
  <c r="AG18" i="3"/>
  <c r="AG14" i="3"/>
  <c r="AG10" i="3"/>
  <c r="AG35" i="3"/>
  <c r="AG33" i="3"/>
  <c r="AG30" i="3"/>
  <c r="AG26" i="3"/>
  <c r="AG23" i="3"/>
  <c r="AG31" i="3"/>
  <c r="AG27" i="3"/>
  <c r="AG24" i="3"/>
  <c r="AG20" i="3"/>
  <c r="AG28" i="3"/>
  <c r="AG25" i="3"/>
  <c r="AG17" i="3"/>
  <c r="AG13" i="3"/>
  <c r="AG9" i="3"/>
  <c r="AH7" i="3"/>
  <c r="AG19" i="3"/>
  <c r="AG15" i="3"/>
  <c r="AG11" i="3"/>
  <c r="AG16" i="3"/>
  <c r="AG12" i="3"/>
  <c r="AF32" i="3"/>
  <c r="AS90" i="3"/>
  <c r="S95" i="3" s="1"/>
  <c r="BT83" i="3"/>
  <c r="BT82" i="3"/>
  <c r="BT79" i="3"/>
  <c r="BT77" i="3"/>
  <c r="BT75" i="3"/>
  <c r="BT80" i="3"/>
  <c r="BT71" i="3"/>
  <c r="BT81" i="3"/>
  <c r="BT78" i="3"/>
  <c r="BT76" i="3"/>
  <c r="BT73" i="3"/>
  <c r="BT72" i="3"/>
  <c r="BT70" i="3"/>
  <c r="BT61" i="3"/>
  <c r="BT68" i="3"/>
  <c r="BT66" i="3"/>
  <c r="BT62" i="3"/>
  <c r="BT69" i="3"/>
  <c r="BT67" i="3"/>
  <c r="BT63" i="3"/>
  <c r="BT59" i="3"/>
  <c r="BT55" i="3"/>
  <c r="BT51" i="3"/>
  <c r="BT47" i="3"/>
  <c r="BT58" i="3"/>
  <c r="BT52" i="3"/>
  <c r="BT48" i="3"/>
  <c r="BT60" i="3"/>
  <c r="BT57" i="3"/>
  <c r="BT53" i="3"/>
  <c r="BT49" i="3"/>
  <c r="BT64" i="3"/>
  <c r="BT54" i="3"/>
  <c r="BT50" i="3"/>
  <c r="BT46" i="3"/>
  <c r="BT43" i="3"/>
  <c r="BT40" i="3"/>
  <c r="BT36" i="3"/>
  <c r="BT44" i="3"/>
  <c r="BT37" i="3"/>
  <c r="BT41" i="3"/>
  <c r="BT38" i="3"/>
  <c r="BT34" i="3"/>
  <c r="BT45" i="3"/>
  <c r="BT42" i="3"/>
  <c r="BT39" i="3"/>
  <c r="BT33" i="3"/>
  <c r="BT29" i="3"/>
  <c r="BT22" i="3"/>
  <c r="BT18" i="3"/>
  <c r="BT14" i="3"/>
  <c r="BT10" i="3"/>
  <c r="BU7" i="3"/>
  <c r="BT35" i="3"/>
  <c r="BT30" i="3"/>
  <c r="BT26" i="3"/>
  <c r="BT23" i="3"/>
  <c r="BT31" i="3"/>
  <c r="BT27" i="3"/>
  <c r="BT24" i="3"/>
  <c r="BT20" i="3"/>
  <c r="BT28" i="3"/>
  <c r="BT25" i="3"/>
  <c r="BT17" i="3"/>
  <c r="BT13" i="3"/>
  <c r="BT9" i="3"/>
  <c r="BT15" i="3"/>
  <c r="BT11" i="3"/>
  <c r="BT19" i="3"/>
  <c r="BT16" i="3"/>
  <c r="BT12" i="3"/>
  <c r="BS8" i="3"/>
  <c r="BS65" i="3"/>
  <c r="AF21" i="3"/>
  <c r="AF56" i="3"/>
  <c r="AF65" i="3"/>
  <c r="AU76" i="3"/>
  <c r="AU77" i="3"/>
  <c r="AU71" i="3"/>
  <c r="AU69" i="3"/>
  <c r="AU70" i="3"/>
  <c r="AU58" i="3"/>
  <c r="AU53" i="3"/>
  <c r="AU55" i="3"/>
  <c r="AU37" i="3"/>
  <c r="AU38" i="3"/>
  <c r="AU46" i="3"/>
  <c r="AU26" i="3"/>
  <c r="AU11" i="3"/>
  <c r="AU24" i="3"/>
  <c r="AU29" i="3"/>
  <c r="AU10" i="3"/>
  <c r="AV7" i="3"/>
  <c r="BS74" i="3"/>
  <c r="BR90" i="3"/>
  <c r="R92" i="3" s="1"/>
  <c r="BS21" i="3"/>
  <c r="AF8" i="3"/>
  <c r="AF74" i="3"/>
  <c r="AE90" i="3"/>
  <c r="R94" i="3" s="1"/>
  <c r="BS32" i="3"/>
  <c r="BS56" i="3"/>
  <c r="AT21" i="3" l="1"/>
  <c r="AU16" i="3"/>
  <c r="AU13" i="3"/>
  <c r="AU18" i="3"/>
  <c r="AU25" i="3"/>
  <c r="AU31" i="3"/>
  <c r="AU19" i="3"/>
  <c r="AU40" i="3"/>
  <c r="AU39" i="3"/>
  <c r="AU45" i="3"/>
  <c r="AU47" i="3"/>
  <c r="AU54" i="3"/>
  <c r="AU48" i="3"/>
  <c r="AU60" i="3"/>
  <c r="AU63" i="3"/>
  <c r="AU66" i="3"/>
  <c r="AU65" i="3" s="1"/>
  <c r="AU75" i="3"/>
  <c r="AU78" i="3"/>
  <c r="AU81" i="3"/>
  <c r="AT65" i="3"/>
  <c r="AT56" i="3"/>
  <c r="AT8" i="3"/>
  <c r="AT74" i="3"/>
  <c r="AT32" i="3"/>
  <c r="AT90" i="3" s="1"/>
  <c r="T95" i="3" s="1"/>
  <c r="AU12" i="3"/>
  <c r="AU20" i="3"/>
  <c r="AU9" i="3"/>
  <c r="AU17" i="3"/>
  <c r="AU14" i="3"/>
  <c r="AU22" i="3"/>
  <c r="AU36" i="3"/>
  <c r="AU28" i="3"/>
  <c r="AU27" i="3"/>
  <c r="AU34" i="3"/>
  <c r="AU15" i="3"/>
  <c r="AU23" i="3"/>
  <c r="AU30" i="3"/>
  <c r="AU43" i="3"/>
  <c r="AU35" i="3"/>
  <c r="AU42" i="3"/>
  <c r="AU41" i="3"/>
  <c r="AU33" i="3"/>
  <c r="AU44" i="3"/>
  <c r="AU51" i="3"/>
  <c r="AU50" i="3"/>
  <c r="AU49" i="3"/>
  <c r="AU57" i="3"/>
  <c r="AU52" i="3"/>
  <c r="AU61" i="3"/>
  <c r="AU64" i="3"/>
  <c r="AU59" i="3"/>
  <c r="AU67" i="3"/>
  <c r="AU62" i="3"/>
  <c r="AU68" i="3"/>
  <c r="AU73" i="3"/>
  <c r="AU72" i="3"/>
  <c r="AU79" i="3"/>
  <c r="AU80" i="3"/>
  <c r="AU82" i="3"/>
  <c r="BG56" i="3"/>
  <c r="BF90" i="3"/>
  <c r="S91" i="3" s="1"/>
  <c r="BG74" i="3"/>
  <c r="BH83" i="3"/>
  <c r="BH78" i="3"/>
  <c r="BH79" i="3"/>
  <c r="BH66" i="3"/>
  <c r="BH63" i="3"/>
  <c r="BH64" i="3"/>
  <c r="BH48" i="3"/>
  <c r="BH58" i="3"/>
  <c r="BH51" i="3"/>
  <c r="BH33" i="3"/>
  <c r="BH34" i="3"/>
  <c r="BH46" i="3"/>
  <c r="BH26" i="3"/>
  <c r="BH11" i="3"/>
  <c r="BH28" i="3"/>
  <c r="BH22" i="3"/>
  <c r="BH16" i="3"/>
  <c r="BH13" i="3"/>
  <c r="BH55" i="3"/>
  <c r="BH17" i="3"/>
  <c r="BH81" i="3"/>
  <c r="BH82" i="3"/>
  <c r="BH77" i="3"/>
  <c r="BH62" i="3"/>
  <c r="BH59" i="3"/>
  <c r="BH60" i="3"/>
  <c r="BH57" i="3"/>
  <c r="BH54" i="3"/>
  <c r="BH47" i="3"/>
  <c r="BH45" i="3"/>
  <c r="BH42" i="3"/>
  <c r="BH43" i="3"/>
  <c r="BH23" i="3"/>
  <c r="BH31" i="3"/>
  <c r="BH25" i="3"/>
  <c r="BH18" i="3"/>
  <c r="BH12" i="3"/>
  <c r="BH9" i="3"/>
  <c r="BH67" i="3"/>
  <c r="BH49" i="3"/>
  <c r="BH38" i="3"/>
  <c r="BH30" i="3"/>
  <c r="BH24" i="3"/>
  <c r="BH10" i="3"/>
  <c r="BH76" i="3"/>
  <c r="BH75" i="3"/>
  <c r="BH71" i="3"/>
  <c r="BH69" i="3"/>
  <c r="BH73" i="3"/>
  <c r="BH61" i="3"/>
  <c r="BH53" i="3"/>
  <c r="BH50" i="3"/>
  <c r="BH44" i="3"/>
  <c r="BH41" i="3"/>
  <c r="BH39" i="3"/>
  <c r="BH40" i="3"/>
  <c r="BH19" i="3"/>
  <c r="BH27" i="3"/>
  <c r="BH36" i="3"/>
  <c r="BH14" i="3"/>
  <c r="BH20" i="3"/>
  <c r="BI7" i="3"/>
  <c r="BH80" i="3"/>
  <c r="BH72" i="3"/>
  <c r="BH68" i="3"/>
  <c r="BH70" i="3"/>
  <c r="BH52" i="3"/>
  <c r="BH37" i="3"/>
  <c r="BH35" i="3"/>
  <c r="BH15" i="3"/>
  <c r="BH29" i="3"/>
  <c r="BG8" i="3"/>
  <c r="BG21" i="3"/>
  <c r="BT56" i="3"/>
  <c r="AG65" i="3"/>
  <c r="BG65" i="3"/>
  <c r="BG32" i="3"/>
  <c r="BS90" i="3"/>
  <c r="S92" i="3" s="1"/>
  <c r="BT32" i="3"/>
  <c r="AH83" i="3"/>
  <c r="AH81" i="3"/>
  <c r="AH76" i="3"/>
  <c r="AH82" i="3"/>
  <c r="AH80" i="3"/>
  <c r="AH78" i="3"/>
  <c r="AH75" i="3"/>
  <c r="AH72" i="3"/>
  <c r="AH79" i="3"/>
  <c r="AH77" i="3"/>
  <c r="AH71" i="3"/>
  <c r="AH68" i="3"/>
  <c r="AH66" i="3"/>
  <c r="AH62" i="3"/>
  <c r="AH69" i="3"/>
  <c r="AH67" i="3"/>
  <c r="AH63" i="3"/>
  <c r="AH59" i="3"/>
  <c r="AH73" i="3"/>
  <c r="AH70" i="3"/>
  <c r="AH64" i="3"/>
  <c r="AH60" i="3"/>
  <c r="AH61" i="3"/>
  <c r="AH52" i="3"/>
  <c r="AH48" i="3"/>
  <c r="AH57" i="3"/>
  <c r="AH53" i="3"/>
  <c r="AH49" i="3"/>
  <c r="AH58" i="3"/>
  <c r="AH54" i="3"/>
  <c r="AH50" i="3"/>
  <c r="AH55" i="3"/>
  <c r="AH51" i="3"/>
  <c r="AH47" i="3"/>
  <c r="AH46" i="3"/>
  <c r="AH44" i="3"/>
  <c r="AH37" i="3"/>
  <c r="AH33" i="3"/>
  <c r="AH45" i="3"/>
  <c r="AH41" i="3"/>
  <c r="AH38" i="3"/>
  <c r="AH42" i="3"/>
  <c r="AH39" i="3"/>
  <c r="AH35" i="3"/>
  <c r="AH43" i="3"/>
  <c r="AH40" i="3"/>
  <c r="AH30" i="3"/>
  <c r="AH26" i="3"/>
  <c r="AH23" i="3"/>
  <c r="AH19" i="3"/>
  <c r="AH15" i="3"/>
  <c r="AH11" i="3"/>
  <c r="AI7" i="3"/>
  <c r="AH31" i="3"/>
  <c r="AH27" i="3"/>
  <c r="AH24" i="3"/>
  <c r="AH28" i="3"/>
  <c r="AH25" i="3"/>
  <c r="AH36" i="3"/>
  <c r="AH34" i="3"/>
  <c r="AH29" i="3"/>
  <c r="AH22" i="3"/>
  <c r="AH18" i="3"/>
  <c r="AH14" i="3"/>
  <c r="AH10" i="3"/>
  <c r="AH17" i="3"/>
  <c r="AH13" i="3"/>
  <c r="AH9" i="3"/>
  <c r="AH16" i="3"/>
  <c r="AH12" i="3"/>
  <c r="AH20" i="3"/>
  <c r="BU83" i="3"/>
  <c r="BU81" i="3"/>
  <c r="BU76" i="3"/>
  <c r="BU80" i="3"/>
  <c r="BU78" i="3"/>
  <c r="BU79" i="3"/>
  <c r="BU77" i="3"/>
  <c r="BU72" i="3"/>
  <c r="BU82" i="3"/>
  <c r="BU75" i="3"/>
  <c r="BU73" i="3"/>
  <c r="BU68" i="3"/>
  <c r="BU66" i="3"/>
  <c r="BU62" i="3"/>
  <c r="BU69" i="3"/>
  <c r="BU67" i="3"/>
  <c r="BU63" i="3"/>
  <c r="BU59" i="3"/>
  <c r="BU71" i="3"/>
  <c r="BU70" i="3"/>
  <c r="BU64" i="3"/>
  <c r="BU60" i="3"/>
  <c r="BU61" i="3"/>
  <c r="BU58" i="3"/>
  <c r="BU52" i="3"/>
  <c r="BU48" i="3"/>
  <c r="BU57" i="3"/>
  <c r="BU53" i="3"/>
  <c r="BU49" i="3"/>
  <c r="BU54" i="3"/>
  <c r="BU50" i="3"/>
  <c r="BU55" i="3"/>
  <c r="BU51" i="3"/>
  <c r="BU47" i="3"/>
  <c r="BU44" i="3"/>
  <c r="BU37" i="3"/>
  <c r="BU33" i="3"/>
  <c r="BU41" i="3"/>
  <c r="BU38" i="3"/>
  <c r="BU34" i="3"/>
  <c r="BU45" i="3"/>
  <c r="BU42" i="3"/>
  <c r="BU39" i="3"/>
  <c r="BU35" i="3"/>
  <c r="BU46" i="3"/>
  <c r="BU43" i="3"/>
  <c r="BU40" i="3"/>
  <c r="BU30" i="3"/>
  <c r="BU26" i="3"/>
  <c r="BU23" i="3"/>
  <c r="BU19" i="3"/>
  <c r="BU15" i="3"/>
  <c r="BU11" i="3"/>
  <c r="BU31" i="3"/>
  <c r="BU27" i="3"/>
  <c r="BU24" i="3"/>
  <c r="BU28" i="3"/>
  <c r="BU25" i="3"/>
  <c r="BU36" i="3"/>
  <c r="BU29" i="3"/>
  <c r="BU22" i="3"/>
  <c r="BU18" i="3"/>
  <c r="BU14" i="3"/>
  <c r="BU10" i="3"/>
  <c r="BV7" i="3"/>
  <c r="BU17" i="3"/>
  <c r="BU13" i="3"/>
  <c r="BU9" i="3"/>
  <c r="BU16" i="3"/>
  <c r="BU12" i="3"/>
  <c r="BU20" i="3"/>
  <c r="BT21" i="3"/>
  <c r="BT74" i="3"/>
  <c r="AG21" i="3"/>
  <c r="AV83" i="3"/>
  <c r="AV81" i="3"/>
  <c r="AV77" i="3"/>
  <c r="AV75" i="3"/>
  <c r="AV79" i="3"/>
  <c r="AV78" i="3"/>
  <c r="AV76" i="3"/>
  <c r="AV80" i="3"/>
  <c r="AV73" i="3"/>
  <c r="AV82" i="3"/>
  <c r="AV71" i="3"/>
  <c r="AV68" i="3"/>
  <c r="AV66" i="3"/>
  <c r="AV69" i="3"/>
  <c r="AV67" i="3"/>
  <c r="AV63" i="3"/>
  <c r="AV72" i="3"/>
  <c r="AV70" i="3"/>
  <c r="AV64" i="3"/>
  <c r="AV60" i="3"/>
  <c r="AV61" i="3"/>
  <c r="AV57" i="3"/>
  <c r="AV53" i="3"/>
  <c r="AV49" i="3"/>
  <c r="AV54" i="3"/>
  <c r="AV50" i="3"/>
  <c r="AV46" i="3"/>
  <c r="AV55" i="3"/>
  <c r="AV51" i="3"/>
  <c r="AV62" i="3"/>
  <c r="AV59" i="3"/>
  <c r="AV58" i="3"/>
  <c r="AV52" i="3"/>
  <c r="AV48" i="3"/>
  <c r="AV45" i="3"/>
  <c r="AV41" i="3"/>
  <c r="AV38" i="3"/>
  <c r="AV34" i="3"/>
  <c r="AV42" i="3"/>
  <c r="AV39" i="3"/>
  <c r="AV35" i="3"/>
  <c r="AV47" i="3"/>
  <c r="AV43" i="3"/>
  <c r="AV40" i="3"/>
  <c r="AV36" i="3"/>
  <c r="AV44" i="3"/>
  <c r="AV37" i="3"/>
  <c r="AV31" i="3"/>
  <c r="AV27" i="3"/>
  <c r="AV24" i="3"/>
  <c r="AV20" i="3"/>
  <c r="AV16" i="3"/>
  <c r="AV12" i="3"/>
  <c r="AW7" i="3"/>
  <c r="AV33" i="3"/>
  <c r="AV28" i="3"/>
  <c r="AV25" i="3"/>
  <c r="AV29" i="3"/>
  <c r="AV22" i="3"/>
  <c r="AV30" i="3"/>
  <c r="AV26" i="3"/>
  <c r="AV23" i="3"/>
  <c r="AV19" i="3"/>
  <c r="AV15" i="3"/>
  <c r="AV11" i="3"/>
  <c r="AV17" i="3"/>
  <c r="AV13" i="3"/>
  <c r="AV9" i="3"/>
  <c r="AV18" i="3"/>
  <c r="AV14" i="3"/>
  <c r="AV10" i="3"/>
  <c r="BT65" i="3"/>
  <c r="AG56" i="3"/>
  <c r="AF90" i="3"/>
  <c r="S94" i="3" s="1"/>
  <c r="BT8" i="3"/>
  <c r="AG8" i="3"/>
  <c r="AG32" i="3"/>
  <c r="AG74" i="3"/>
  <c r="AU74" i="3" l="1"/>
  <c r="AU56" i="3"/>
  <c r="AU8" i="3"/>
  <c r="AU32" i="3"/>
  <c r="AU90" i="3" s="1"/>
  <c r="U95" i="3" s="1"/>
  <c r="AU21" i="3"/>
  <c r="AH8" i="3"/>
  <c r="BU8" i="3"/>
  <c r="BH74" i="3"/>
  <c r="BH8" i="3"/>
  <c r="AV65" i="3"/>
  <c r="AG90" i="3"/>
  <c r="T94" i="3" s="1"/>
  <c r="BG90" i="3"/>
  <c r="T91" i="3" s="1"/>
  <c r="BH21" i="3"/>
  <c r="BH65" i="3"/>
  <c r="BI83" i="3"/>
  <c r="BI79" i="3"/>
  <c r="BI73" i="3"/>
  <c r="BI69" i="3"/>
  <c r="BI70" i="3"/>
  <c r="BI61" i="3"/>
  <c r="BI59" i="3"/>
  <c r="BI46" i="3"/>
  <c r="BI52" i="3"/>
  <c r="BI38" i="3"/>
  <c r="BI35" i="3"/>
  <c r="BI36" i="3"/>
  <c r="BI27" i="3"/>
  <c r="BI12" i="3"/>
  <c r="BI29" i="3"/>
  <c r="BI23" i="3"/>
  <c r="BI18" i="3"/>
  <c r="BI13" i="3"/>
  <c r="BI76" i="3"/>
  <c r="BI71" i="3"/>
  <c r="BI50" i="3"/>
  <c r="BI39" i="3"/>
  <c r="BI16" i="3"/>
  <c r="BI26" i="3"/>
  <c r="BI77" i="3"/>
  <c r="BI81" i="3"/>
  <c r="BI80" i="3"/>
  <c r="BI67" i="3"/>
  <c r="BI64" i="3"/>
  <c r="BI57" i="3"/>
  <c r="BI58" i="3"/>
  <c r="BI55" i="3"/>
  <c r="BI48" i="3"/>
  <c r="BI34" i="3"/>
  <c r="BI47" i="3"/>
  <c r="BI44" i="3"/>
  <c r="BI24" i="3"/>
  <c r="BI28" i="3"/>
  <c r="BI22" i="3"/>
  <c r="BI19" i="3"/>
  <c r="BI14" i="3"/>
  <c r="BI9" i="3"/>
  <c r="BI82" i="3"/>
  <c r="BI66" i="3"/>
  <c r="BI49" i="3"/>
  <c r="BI41" i="3"/>
  <c r="BI40" i="3"/>
  <c r="BI33" i="3"/>
  <c r="BI17" i="3"/>
  <c r="BI75" i="3"/>
  <c r="BI78" i="3"/>
  <c r="BI68" i="3"/>
  <c r="BI63" i="3"/>
  <c r="BI60" i="3"/>
  <c r="BI53" i="3"/>
  <c r="BI54" i="3"/>
  <c r="BI51" i="3"/>
  <c r="BI45" i="3"/>
  <c r="BI42" i="3"/>
  <c r="BI43" i="3"/>
  <c r="BI37" i="3"/>
  <c r="BI20" i="3"/>
  <c r="BI25" i="3"/>
  <c r="BI30" i="3"/>
  <c r="BI15" i="3"/>
  <c r="BI10" i="3"/>
  <c r="BJ7" i="3"/>
  <c r="BI72" i="3"/>
  <c r="BI62" i="3"/>
  <c r="BI31" i="3"/>
  <c r="BI11" i="3"/>
  <c r="BH32" i="3"/>
  <c r="BH56" i="3"/>
  <c r="BT90" i="3"/>
  <c r="T92" i="3" s="1"/>
  <c r="AV8" i="3"/>
  <c r="AV74" i="3"/>
  <c r="BU56" i="3"/>
  <c r="AH74" i="3"/>
  <c r="AV21" i="3"/>
  <c r="AV32" i="3"/>
  <c r="BU74" i="3"/>
  <c r="AH21" i="3"/>
  <c r="AH32" i="3"/>
  <c r="AH56" i="3"/>
  <c r="AW80" i="3"/>
  <c r="AW78" i="3"/>
  <c r="AW83" i="3"/>
  <c r="AW82" i="3"/>
  <c r="AW76" i="3"/>
  <c r="AW81" i="3"/>
  <c r="AW75" i="3"/>
  <c r="AW79" i="3"/>
  <c r="AW77" i="3"/>
  <c r="AW73" i="3"/>
  <c r="AW69" i="3"/>
  <c r="AW67" i="3"/>
  <c r="AW72" i="3"/>
  <c r="AW70" i="3"/>
  <c r="AW64" i="3"/>
  <c r="AW61" i="3"/>
  <c r="AW71" i="3"/>
  <c r="AW68" i="3"/>
  <c r="AW66" i="3"/>
  <c r="AW62" i="3"/>
  <c r="AW58" i="3"/>
  <c r="AW60" i="3"/>
  <c r="AW54" i="3"/>
  <c r="AW50" i="3"/>
  <c r="AW46" i="3"/>
  <c r="AW55" i="3"/>
  <c r="AW51" i="3"/>
  <c r="AW47" i="3"/>
  <c r="AW59" i="3"/>
  <c r="AW52" i="3"/>
  <c r="AW63" i="3"/>
  <c r="AW57" i="3"/>
  <c r="AW53" i="3"/>
  <c r="AW49" i="3"/>
  <c r="AW42" i="3"/>
  <c r="AW39" i="3"/>
  <c r="AW35" i="3"/>
  <c r="AW48" i="3"/>
  <c r="AW43" i="3"/>
  <c r="AW40" i="3"/>
  <c r="AW36" i="3"/>
  <c r="AW44" i="3"/>
  <c r="AW37" i="3"/>
  <c r="AW33" i="3"/>
  <c r="AW45" i="3"/>
  <c r="AW41" i="3"/>
  <c r="AW38" i="3"/>
  <c r="AW34" i="3"/>
  <c r="AW28" i="3"/>
  <c r="AW25" i="3"/>
  <c r="AW17" i="3"/>
  <c r="AW13" i="3"/>
  <c r="AW9" i="3"/>
  <c r="AW29" i="3"/>
  <c r="AW22" i="3"/>
  <c r="AW30" i="3"/>
  <c r="AW26" i="3"/>
  <c r="AW23" i="3"/>
  <c r="AW19" i="3"/>
  <c r="AW31" i="3"/>
  <c r="AW27" i="3"/>
  <c r="AW24" i="3"/>
  <c r="AW20" i="3"/>
  <c r="AW16" i="3"/>
  <c r="AW12" i="3"/>
  <c r="AX7" i="3"/>
  <c r="AW18" i="3"/>
  <c r="AW14" i="3"/>
  <c r="AW10" i="3"/>
  <c r="AW15" i="3"/>
  <c r="AW11" i="3"/>
  <c r="AV56" i="3"/>
  <c r="BV83" i="3"/>
  <c r="BV77" i="3"/>
  <c r="BV75" i="3"/>
  <c r="BV82" i="3"/>
  <c r="BV81" i="3"/>
  <c r="BV79" i="3"/>
  <c r="BV73" i="3"/>
  <c r="BV78" i="3"/>
  <c r="BV76" i="3"/>
  <c r="BV80" i="3"/>
  <c r="BV68" i="3"/>
  <c r="BV66" i="3"/>
  <c r="BV69" i="3"/>
  <c r="BV67" i="3"/>
  <c r="BV63" i="3"/>
  <c r="BV71" i="3"/>
  <c r="BV70" i="3"/>
  <c r="BV64" i="3"/>
  <c r="BV60" i="3"/>
  <c r="BV72" i="3"/>
  <c r="BV61" i="3"/>
  <c r="BV57" i="3"/>
  <c r="BV53" i="3"/>
  <c r="BV49" i="3"/>
  <c r="BV54" i="3"/>
  <c r="BV50" i="3"/>
  <c r="BV46" i="3"/>
  <c r="BV55" i="3"/>
  <c r="BV51" i="3"/>
  <c r="BV62" i="3"/>
  <c r="BV59" i="3"/>
  <c r="BV58" i="3"/>
  <c r="BV52" i="3"/>
  <c r="BV48" i="3"/>
  <c r="BV41" i="3"/>
  <c r="BV38" i="3"/>
  <c r="BV34" i="3"/>
  <c r="BV45" i="3"/>
  <c r="BV42" i="3"/>
  <c r="BV39" i="3"/>
  <c r="BV35" i="3"/>
  <c r="BV47" i="3"/>
  <c r="BV43" i="3"/>
  <c r="BV40" i="3"/>
  <c r="BV36" i="3"/>
  <c r="BV44" i="3"/>
  <c r="BV37" i="3"/>
  <c r="BV31" i="3"/>
  <c r="BV27" i="3"/>
  <c r="BV24" i="3"/>
  <c r="BV20" i="3"/>
  <c r="BV16" i="3"/>
  <c r="BV12" i="3"/>
  <c r="BV28" i="3"/>
  <c r="BV25" i="3"/>
  <c r="BV29" i="3"/>
  <c r="BV22" i="3"/>
  <c r="BV33" i="3"/>
  <c r="BV30" i="3"/>
  <c r="BV26" i="3"/>
  <c r="BV23" i="3"/>
  <c r="BV19" i="3"/>
  <c r="BV15" i="3"/>
  <c r="BV11" i="3"/>
  <c r="BW7" i="3"/>
  <c r="BV18" i="3"/>
  <c r="BV14" i="3"/>
  <c r="BV10" i="3"/>
  <c r="BV17" i="3"/>
  <c r="BV13" i="3"/>
  <c r="BV9" i="3"/>
  <c r="BU21" i="3"/>
  <c r="BU32" i="3"/>
  <c r="BU65" i="3"/>
  <c r="AI83" i="3"/>
  <c r="AI82" i="3"/>
  <c r="AI77" i="3"/>
  <c r="AI75" i="3"/>
  <c r="AI79" i="3"/>
  <c r="AI81" i="3"/>
  <c r="AI80" i="3"/>
  <c r="AI73" i="3"/>
  <c r="AI78" i="3"/>
  <c r="AI76" i="3"/>
  <c r="AI68" i="3"/>
  <c r="AI66" i="3"/>
  <c r="AI69" i="3"/>
  <c r="AI67" i="3"/>
  <c r="AI63" i="3"/>
  <c r="AI70" i="3"/>
  <c r="AI64" i="3"/>
  <c r="AI60" i="3"/>
  <c r="AI72" i="3"/>
  <c r="AI71" i="3"/>
  <c r="AI61" i="3"/>
  <c r="AI57" i="3"/>
  <c r="AI53" i="3"/>
  <c r="AI49" i="3"/>
  <c r="AI59" i="3"/>
  <c r="AI58" i="3"/>
  <c r="AI54" i="3"/>
  <c r="AI50" i="3"/>
  <c r="AI46" i="3"/>
  <c r="AI55" i="3"/>
  <c r="AI51" i="3"/>
  <c r="AI62" i="3"/>
  <c r="AI52" i="3"/>
  <c r="AI48" i="3"/>
  <c r="AI45" i="3"/>
  <c r="AI41" i="3"/>
  <c r="AI38" i="3"/>
  <c r="AI34" i="3"/>
  <c r="AI42" i="3"/>
  <c r="AI39" i="3"/>
  <c r="AI35" i="3"/>
  <c r="AI47" i="3"/>
  <c r="AI43" i="3"/>
  <c r="AI40" i="3"/>
  <c r="AI36" i="3"/>
  <c r="AI44" i="3"/>
  <c r="AI37" i="3"/>
  <c r="AI33" i="3"/>
  <c r="AI31" i="3"/>
  <c r="AI27" i="3"/>
  <c r="AI24" i="3"/>
  <c r="AI20" i="3"/>
  <c r="AI16" i="3"/>
  <c r="AI12" i="3"/>
  <c r="AI28" i="3"/>
  <c r="AI25" i="3"/>
  <c r="AI29" i="3"/>
  <c r="AI22" i="3"/>
  <c r="AI30" i="3"/>
  <c r="AI26" i="3"/>
  <c r="AI23" i="3"/>
  <c r="AI19" i="3"/>
  <c r="AI15" i="3"/>
  <c r="AI11" i="3"/>
  <c r="AJ7" i="3"/>
  <c r="AI18" i="3"/>
  <c r="AI17" i="3"/>
  <c r="AI14" i="3"/>
  <c r="AI13" i="3"/>
  <c r="AI10" i="3"/>
  <c r="AI9" i="3"/>
  <c r="AH65" i="3"/>
  <c r="BI74" i="3" l="1"/>
  <c r="BI8" i="3"/>
  <c r="BI56" i="3"/>
  <c r="BU90" i="3"/>
  <c r="U92" i="3" s="1"/>
  <c r="BI32" i="3"/>
  <c r="BI65" i="3"/>
  <c r="AI32" i="3"/>
  <c r="AI74" i="3"/>
  <c r="BV32" i="3"/>
  <c r="AH90" i="3"/>
  <c r="U94" i="3" s="1"/>
  <c r="BJ78" i="3"/>
  <c r="BJ76" i="3"/>
  <c r="BJ72" i="3"/>
  <c r="BJ64" i="3"/>
  <c r="BJ68" i="3"/>
  <c r="BJ63" i="3"/>
  <c r="BJ46" i="3"/>
  <c r="BJ60" i="3"/>
  <c r="BJ53" i="3"/>
  <c r="BJ35" i="3"/>
  <c r="BJ44" i="3"/>
  <c r="BJ41" i="3"/>
  <c r="BJ17" i="3"/>
  <c r="BJ34" i="3"/>
  <c r="BJ26" i="3"/>
  <c r="BJ27" i="3"/>
  <c r="BJ12" i="3"/>
  <c r="BJ14" i="3"/>
  <c r="BJ81" i="3"/>
  <c r="BJ50" i="3"/>
  <c r="BJ39" i="3"/>
  <c r="BJ45" i="3"/>
  <c r="BJ31" i="3"/>
  <c r="BJ18" i="3"/>
  <c r="BJ82" i="3"/>
  <c r="BJ75" i="3"/>
  <c r="BJ69" i="3"/>
  <c r="BJ73" i="3"/>
  <c r="BJ66" i="3"/>
  <c r="BJ59" i="3"/>
  <c r="BJ55" i="3"/>
  <c r="BJ52" i="3"/>
  <c r="BJ49" i="3"/>
  <c r="BJ43" i="3"/>
  <c r="BJ37" i="3"/>
  <c r="BJ38" i="3"/>
  <c r="BJ13" i="3"/>
  <c r="BJ29" i="3"/>
  <c r="BJ23" i="3"/>
  <c r="BJ24" i="3"/>
  <c r="BJ15" i="3"/>
  <c r="BJ10" i="3"/>
  <c r="BJ80" i="3"/>
  <c r="BJ70" i="3"/>
  <c r="BJ61" i="3"/>
  <c r="BJ47" i="3"/>
  <c r="BJ36" i="3"/>
  <c r="BK7" i="3"/>
  <c r="BJ16" i="3"/>
  <c r="BJ83" i="3"/>
  <c r="BJ79" i="3"/>
  <c r="BJ67" i="3"/>
  <c r="BJ71" i="3"/>
  <c r="BJ62" i="3"/>
  <c r="BJ54" i="3"/>
  <c r="BJ51" i="3"/>
  <c r="BJ48" i="3"/>
  <c r="BJ42" i="3"/>
  <c r="BJ40" i="3"/>
  <c r="BJ33" i="3"/>
  <c r="BJ28" i="3"/>
  <c r="BJ9" i="3"/>
  <c r="BJ22" i="3"/>
  <c r="BJ19" i="3"/>
  <c r="BJ20" i="3"/>
  <c r="BJ11" i="3"/>
  <c r="BJ77" i="3"/>
  <c r="BJ58" i="3"/>
  <c r="BJ57" i="3"/>
  <c r="BJ25" i="3"/>
  <c r="BJ30" i="3"/>
  <c r="BI21" i="3"/>
  <c r="BH90" i="3"/>
  <c r="U91" i="3" s="1"/>
  <c r="AI8" i="3"/>
  <c r="BW82" i="3"/>
  <c r="BW83" i="3"/>
  <c r="BW80" i="3"/>
  <c r="BW78" i="3"/>
  <c r="BW81" i="3"/>
  <c r="BW76" i="3"/>
  <c r="BW75" i="3"/>
  <c r="BW79" i="3"/>
  <c r="BW77" i="3"/>
  <c r="BW72" i="3"/>
  <c r="BW73" i="3"/>
  <c r="BW69" i="3"/>
  <c r="BW67" i="3"/>
  <c r="BW71" i="3"/>
  <c r="BW70" i="3"/>
  <c r="BW64" i="3"/>
  <c r="BW60" i="3"/>
  <c r="BW61" i="3"/>
  <c r="BW68" i="3"/>
  <c r="BW66" i="3"/>
  <c r="BW62" i="3"/>
  <c r="BW58" i="3"/>
  <c r="BW54" i="3"/>
  <c r="BW50" i="3"/>
  <c r="BW46" i="3"/>
  <c r="BW63" i="3"/>
  <c r="BW55" i="3"/>
  <c r="BW51" i="3"/>
  <c r="BW47" i="3"/>
  <c r="BW59" i="3"/>
  <c r="BW52" i="3"/>
  <c r="BW48" i="3"/>
  <c r="BW57" i="3"/>
  <c r="BW53" i="3"/>
  <c r="BW49" i="3"/>
  <c r="BW45" i="3"/>
  <c r="BW42" i="3"/>
  <c r="BW39" i="3"/>
  <c r="BW35" i="3"/>
  <c r="BW43" i="3"/>
  <c r="BW40" i="3"/>
  <c r="BW36" i="3"/>
  <c r="BW44" i="3"/>
  <c r="BW37" i="3"/>
  <c r="BW33" i="3"/>
  <c r="BW41" i="3"/>
  <c r="BW38" i="3"/>
  <c r="BW28" i="3"/>
  <c r="BW25" i="3"/>
  <c r="BW17" i="3"/>
  <c r="BW13" i="3"/>
  <c r="BW9" i="3"/>
  <c r="BW29" i="3"/>
  <c r="BW22" i="3"/>
  <c r="BW34" i="3"/>
  <c r="BW30" i="3"/>
  <c r="BW26" i="3"/>
  <c r="BW23" i="3"/>
  <c r="BW19" i="3"/>
  <c r="BW31" i="3"/>
  <c r="BW27" i="3"/>
  <c r="BW24" i="3"/>
  <c r="BW20" i="3"/>
  <c r="BW16" i="3"/>
  <c r="BW12" i="3"/>
  <c r="BX7" i="3"/>
  <c r="BW18" i="3"/>
  <c r="BW14" i="3"/>
  <c r="BW10" i="3"/>
  <c r="BW15" i="3"/>
  <c r="BW11" i="3"/>
  <c r="BV21" i="3"/>
  <c r="AW8" i="3"/>
  <c r="AV90" i="3"/>
  <c r="V95" i="3" s="1"/>
  <c r="AX83" i="3"/>
  <c r="AX82" i="3"/>
  <c r="AX79" i="3"/>
  <c r="AX81" i="3"/>
  <c r="AX77" i="3"/>
  <c r="AX75" i="3"/>
  <c r="AX80" i="3"/>
  <c r="AX71" i="3"/>
  <c r="AX78" i="3"/>
  <c r="AX76" i="3"/>
  <c r="AX73" i="3"/>
  <c r="AX72" i="3"/>
  <c r="AX70" i="3"/>
  <c r="AX61" i="3"/>
  <c r="AX68" i="3"/>
  <c r="AX66" i="3"/>
  <c r="AX62" i="3"/>
  <c r="AX69" i="3"/>
  <c r="AX67" i="3"/>
  <c r="AX63" i="3"/>
  <c r="AX59" i="3"/>
  <c r="AX55" i="3"/>
  <c r="AX51" i="3"/>
  <c r="AX47" i="3"/>
  <c r="AX52" i="3"/>
  <c r="AX48" i="3"/>
  <c r="AX64" i="3"/>
  <c r="AX58" i="3"/>
  <c r="AX57" i="3"/>
  <c r="AX53" i="3"/>
  <c r="AX49" i="3"/>
  <c r="AX60" i="3"/>
  <c r="AX54" i="3"/>
  <c r="AX50" i="3"/>
  <c r="AX46" i="3"/>
  <c r="AX43" i="3"/>
  <c r="AX40" i="3"/>
  <c r="AX36" i="3"/>
  <c r="AX44" i="3"/>
  <c r="AX37" i="3"/>
  <c r="AX45" i="3"/>
  <c r="AX41" i="3"/>
  <c r="AX38" i="3"/>
  <c r="AX34" i="3"/>
  <c r="AX42" i="3"/>
  <c r="AX39" i="3"/>
  <c r="AX35" i="3"/>
  <c r="AX33" i="3"/>
  <c r="AX29" i="3"/>
  <c r="AX22" i="3"/>
  <c r="AX18" i="3"/>
  <c r="AX14" i="3"/>
  <c r="AX10" i="3"/>
  <c r="AX30" i="3"/>
  <c r="AX26" i="3"/>
  <c r="AX23" i="3"/>
  <c r="AX31" i="3"/>
  <c r="AX27" i="3"/>
  <c r="AX24" i="3"/>
  <c r="AX20" i="3"/>
  <c r="AX28" i="3"/>
  <c r="AX25" i="3"/>
  <c r="AX17" i="3"/>
  <c r="AX13" i="3"/>
  <c r="AX9" i="3"/>
  <c r="AX19" i="3"/>
  <c r="AY7" i="3"/>
  <c r="AX16" i="3"/>
  <c r="AX15" i="3"/>
  <c r="AX12" i="3"/>
  <c r="AX11" i="3"/>
  <c r="AI21" i="3"/>
  <c r="AI56" i="3"/>
  <c r="BV65" i="3"/>
  <c r="AW32" i="3"/>
  <c r="AW56" i="3"/>
  <c r="AI65" i="3"/>
  <c r="BV56" i="3"/>
  <c r="AJ83" i="3"/>
  <c r="AJ81" i="3"/>
  <c r="AJ80" i="3"/>
  <c r="AJ78" i="3"/>
  <c r="AJ76" i="3"/>
  <c r="AJ75" i="3"/>
  <c r="AJ79" i="3"/>
  <c r="AJ77" i="3"/>
  <c r="AJ82" i="3"/>
  <c r="AJ69" i="3"/>
  <c r="AJ67" i="3"/>
  <c r="AJ70" i="3"/>
  <c r="AJ64" i="3"/>
  <c r="AJ73" i="3"/>
  <c r="AJ72" i="3"/>
  <c r="AJ71" i="3"/>
  <c r="AJ61" i="3"/>
  <c r="AJ68" i="3"/>
  <c r="AJ66" i="3"/>
  <c r="AJ62" i="3"/>
  <c r="AJ58" i="3"/>
  <c r="AJ59" i="3"/>
  <c r="AJ54" i="3"/>
  <c r="AJ50" i="3"/>
  <c r="AJ55" i="3"/>
  <c r="AJ51" i="3"/>
  <c r="AJ47" i="3"/>
  <c r="AJ63" i="3"/>
  <c r="AJ60" i="3"/>
  <c r="AJ52" i="3"/>
  <c r="AJ57" i="3"/>
  <c r="AJ53" i="3"/>
  <c r="AJ49" i="3"/>
  <c r="AJ48" i="3"/>
  <c r="AJ42" i="3"/>
  <c r="AJ39" i="3"/>
  <c r="AJ35" i="3"/>
  <c r="AJ43" i="3"/>
  <c r="AJ40" i="3"/>
  <c r="AJ36" i="3"/>
  <c r="AJ44" i="3"/>
  <c r="AJ37" i="3"/>
  <c r="AJ33" i="3"/>
  <c r="AJ46" i="3"/>
  <c r="AJ45" i="3"/>
  <c r="AJ41" i="3"/>
  <c r="AJ38" i="3"/>
  <c r="AJ28" i="3"/>
  <c r="AJ25" i="3"/>
  <c r="AJ17" i="3"/>
  <c r="AJ13" i="3"/>
  <c r="AJ9" i="3"/>
  <c r="AJ29" i="3"/>
  <c r="AJ22" i="3"/>
  <c r="AJ34" i="3"/>
  <c r="AJ30" i="3"/>
  <c r="AJ26" i="3"/>
  <c r="AJ23" i="3"/>
  <c r="AJ31" i="3"/>
  <c r="AJ27" i="3"/>
  <c r="AJ24" i="3"/>
  <c r="AJ20" i="3"/>
  <c r="AJ16" i="3"/>
  <c r="AJ12" i="3"/>
  <c r="AK7" i="3"/>
  <c r="AJ19" i="3"/>
  <c r="AJ15" i="3"/>
  <c r="AJ11" i="3"/>
  <c r="AJ18" i="3"/>
  <c r="AJ14" i="3"/>
  <c r="AJ10" i="3"/>
  <c r="BV8" i="3"/>
  <c r="BV74" i="3"/>
  <c r="AW21" i="3"/>
  <c r="AW65" i="3"/>
  <c r="AW74" i="3"/>
  <c r="BJ32" i="3" l="1"/>
  <c r="BJ21" i="3"/>
  <c r="BJ8" i="3"/>
  <c r="BJ74" i="3"/>
  <c r="AJ56" i="3"/>
  <c r="AX74" i="3"/>
  <c r="BW32" i="3"/>
  <c r="BW56" i="3"/>
  <c r="BJ56" i="3"/>
  <c r="BJ65" i="3"/>
  <c r="BK83" i="3"/>
  <c r="BK77" i="3"/>
  <c r="BK80" i="3"/>
  <c r="BK72" i="3"/>
  <c r="BK62" i="3"/>
  <c r="BK59" i="3"/>
  <c r="BK47" i="3"/>
  <c r="BK64" i="3"/>
  <c r="BK54" i="3"/>
  <c r="BK40" i="3"/>
  <c r="BK45" i="3"/>
  <c r="BK42" i="3"/>
  <c r="BK22" i="3"/>
  <c r="BK33" i="3"/>
  <c r="BK31" i="3"/>
  <c r="BK28" i="3"/>
  <c r="BK9" i="3"/>
  <c r="BK11" i="3"/>
  <c r="BK82" i="3"/>
  <c r="BK75" i="3"/>
  <c r="BK71" i="3"/>
  <c r="BK61" i="3"/>
  <c r="BK69" i="3"/>
  <c r="BK58" i="3"/>
  <c r="BK60" i="3"/>
  <c r="BK57" i="3"/>
  <c r="BK50" i="3"/>
  <c r="BK36" i="3"/>
  <c r="BK41" i="3"/>
  <c r="BK39" i="3"/>
  <c r="BK18" i="3"/>
  <c r="BK30" i="3"/>
  <c r="BK27" i="3"/>
  <c r="BK25" i="3"/>
  <c r="BL7" i="3"/>
  <c r="BK16" i="3"/>
  <c r="BK79" i="3"/>
  <c r="BK78" i="3"/>
  <c r="BK73" i="3"/>
  <c r="BK68" i="3"/>
  <c r="BK67" i="3"/>
  <c r="BK55" i="3"/>
  <c r="BK52" i="3"/>
  <c r="BK53" i="3"/>
  <c r="BK46" i="3"/>
  <c r="BK44" i="3"/>
  <c r="BK38" i="3"/>
  <c r="BK35" i="3"/>
  <c r="BK14" i="3"/>
  <c r="BK26" i="3"/>
  <c r="BK24" i="3"/>
  <c r="BK17" i="3"/>
  <c r="BK19" i="3"/>
  <c r="BK12" i="3"/>
  <c r="BK81" i="3"/>
  <c r="BK76" i="3"/>
  <c r="BK70" i="3"/>
  <c r="BK66" i="3"/>
  <c r="BK63" i="3"/>
  <c r="BK51" i="3"/>
  <c r="BK48" i="3"/>
  <c r="BK49" i="3"/>
  <c r="BK43" i="3"/>
  <c r="BK37" i="3"/>
  <c r="BK34" i="3"/>
  <c r="BK29" i="3"/>
  <c r="BK10" i="3"/>
  <c r="BK23" i="3"/>
  <c r="BK20" i="3"/>
  <c r="BK13" i="3"/>
  <c r="BK15" i="3"/>
  <c r="BI90" i="3"/>
  <c r="V91" i="3" s="1"/>
  <c r="AJ32" i="3"/>
  <c r="AJ65" i="3"/>
  <c r="AW90" i="3"/>
  <c r="W95" i="3" s="1"/>
  <c r="AJ21" i="3"/>
  <c r="AJ74" i="3"/>
  <c r="AX8" i="3"/>
  <c r="AX56" i="3"/>
  <c r="BW8" i="3"/>
  <c r="BW65" i="3"/>
  <c r="AI90" i="3"/>
  <c r="V94" i="3" s="1"/>
  <c r="AX21" i="3"/>
  <c r="AK83" i="3"/>
  <c r="AK82" i="3"/>
  <c r="AK79" i="3"/>
  <c r="AK77" i="3"/>
  <c r="AK75" i="3"/>
  <c r="AK78" i="3"/>
  <c r="AK76" i="3"/>
  <c r="AK81" i="3"/>
  <c r="AK80" i="3"/>
  <c r="AK73" i="3"/>
  <c r="AK70" i="3"/>
  <c r="AK72" i="3"/>
  <c r="AK71" i="3"/>
  <c r="AK61" i="3"/>
  <c r="AK68" i="3"/>
  <c r="AK66" i="3"/>
  <c r="AK62" i="3"/>
  <c r="AK69" i="3"/>
  <c r="AK67" i="3"/>
  <c r="AK63" i="3"/>
  <c r="AK59" i="3"/>
  <c r="AK58" i="3"/>
  <c r="AK55" i="3"/>
  <c r="AK51" i="3"/>
  <c r="AK47" i="3"/>
  <c r="AK60" i="3"/>
  <c r="AK52" i="3"/>
  <c r="AK48" i="3"/>
  <c r="AK64" i="3"/>
  <c r="AK57" i="3"/>
  <c r="AK53" i="3"/>
  <c r="AK49" i="3"/>
  <c r="AK54" i="3"/>
  <c r="AK50" i="3"/>
  <c r="AK46" i="3"/>
  <c r="AK43" i="3"/>
  <c r="AK40" i="3"/>
  <c r="AK36" i="3"/>
  <c r="AK44" i="3"/>
  <c r="AK37" i="3"/>
  <c r="AK45" i="3"/>
  <c r="AK41" i="3"/>
  <c r="AK38" i="3"/>
  <c r="AK34" i="3"/>
  <c r="AK42" i="3"/>
  <c r="AK39" i="3"/>
  <c r="AK35" i="3"/>
  <c r="AK29" i="3"/>
  <c r="AK22" i="3"/>
  <c r="AK18" i="3"/>
  <c r="AK14" i="3"/>
  <c r="AK10" i="3"/>
  <c r="AK30" i="3"/>
  <c r="AK26" i="3"/>
  <c r="AK23" i="3"/>
  <c r="AK31" i="3"/>
  <c r="AK27" i="3"/>
  <c r="AK24" i="3"/>
  <c r="AK20" i="3"/>
  <c r="AK33" i="3"/>
  <c r="AK28" i="3"/>
  <c r="AK25" i="3"/>
  <c r="AK17" i="3"/>
  <c r="AK13" i="3"/>
  <c r="AK9" i="3"/>
  <c r="AK19" i="3"/>
  <c r="AK15" i="3"/>
  <c r="AK11" i="3"/>
  <c r="AK16" i="3"/>
  <c r="AK12" i="3"/>
  <c r="AL7" i="3"/>
  <c r="AX32" i="3"/>
  <c r="AX65" i="3"/>
  <c r="BW74" i="3"/>
  <c r="BV90" i="3"/>
  <c r="V92" i="3" s="1"/>
  <c r="AJ8" i="3"/>
  <c r="AY83" i="3"/>
  <c r="AY81" i="3"/>
  <c r="AY76" i="3"/>
  <c r="AY82" i="3"/>
  <c r="AY80" i="3"/>
  <c r="AY78" i="3"/>
  <c r="AY75" i="3"/>
  <c r="AY72" i="3"/>
  <c r="AY79" i="3"/>
  <c r="AY77" i="3"/>
  <c r="AY68" i="3"/>
  <c r="AY66" i="3"/>
  <c r="AY62" i="3"/>
  <c r="AY71" i="3"/>
  <c r="AY69" i="3"/>
  <c r="AY67" i="3"/>
  <c r="AY63" i="3"/>
  <c r="AY59" i="3"/>
  <c r="AY73" i="3"/>
  <c r="AY70" i="3"/>
  <c r="AY64" i="3"/>
  <c r="AY60" i="3"/>
  <c r="AY52" i="3"/>
  <c r="AY48" i="3"/>
  <c r="AY58" i="3"/>
  <c r="AY57" i="3"/>
  <c r="AY53" i="3"/>
  <c r="AY49" i="3"/>
  <c r="AY54" i="3"/>
  <c r="AY50" i="3"/>
  <c r="AY61" i="3"/>
  <c r="AY55" i="3"/>
  <c r="AY51" i="3"/>
  <c r="AY47" i="3"/>
  <c r="AY44" i="3"/>
  <c r="AY37" i="3"/>
  <c r="AY33" i="3"/>
  <c r="AY45" i="3"/>
  <c r="AY41" i="3"/>
  <c r="AY38" i="3"/>
  <c r="AY34" i="3"/>
  <c r="AY46" i="3"/>
  <c r="AY42" i="3"/>
  <c r="AY39" i="3"/>
  <c r="AY35" i="3"/>
  <c r="AY43" i="3"/>
  <c r="AY40" i="3"/>
  <c r="AY30" i="3"/>
  <c r="AY26" i="3"/>
  <c r="AY23" i="3"/>
  <c r="AY19" i="3"/>
  <c r="AY15" i="3"/>
  <c r="AY11" i="3"/>
  <c r="AY31" i="3"/>
  <c r="AY27" i="3"/>
  <c r="AY24" i="3"/>
  <c r="AY36" i="3"/>
  <c r="AY28" i="3"/>
  <c r="AY25" i="3"/>
  <c r="AY29" i="3"/>
  <c r="AY22" i="3"/>
  <c r="AY18" i="3"/>
  <c r="AY14" i="3"/>
  <c r="AY10" i="3"/>
  <c r="AY17" i="3"/>
  <c r="AY13" i="3"/>
  <c r="AY9" i="3"/>
  <c r="AZ7" i="3"/>
  <c r="AY16" i="3"/>
  <c r="AY12" i="3"/>
  <c r="AY20" i="3"/>
  <c r="BX83" i="3"/>
  <c r="BX82" i="3"/>
  <c r="BX81" i="3"/>
  <c r="BX79" i="3"/>
  <c r="BX77" i="3"/>
  <c r="BX75" i="3"/>
  <c r="BX78" i="3"/>
  <c r="BX76" i="3"/>
  <c r="BX71" i="3"/>
  <c r="BX80" i="3"/>
  <c r="BX73" i="3"/>
  <c r="BX70" i="3"/>
  <c r="BX61" i="3"/>
  <c r="BX72" i="3"/>
  <c r="BX68" i="3"/>
  <c r="BX66" i="3"/>
  <c r="BX62" i="3"/>
  <c r="BX69" i="3"/>
  <c r="BX67" i="3"/>
  <c r="BX63" i="3"/>
  <c r="BX59" i="3"/>
  <c r="BX55" i="3"/>
  <c r="BX51" i="3"/>
  <c r="BX47" i="3"/>
  <c r="BX60" i="3"/>
  <c r="BX52" i="3"/>
  <c r="BX48" i="3"/>
  <c r="BX64" i="3"/>
  <c r="BX58" i="3"/>
  <c r="BX57" i="3"/>
  <c r="BX53" i="3"/>
  <c r="BX49" i="3"/>
  <c r="BX54" i="3"/>
  <c r="BX50" i="3"/>
  <c r="BX46" i="3"/>
  <c r="BX45" i="3"/>
  <c r="BX43" i="3"/>
  <c r="BX40" i="3"/>
  <c r="BX36" i="3"/>
  <c r="BX44" i="3"/>
  <c r="BX37" i="3"/>
  <c r="BX41" i="3"/>
  <c r="BX38" i="3"/>
  <c r="BX34" i="3"/>
  <c r="BX42" i="3"/>
  <c r="BX39" i="3"/>
  <c r="BX35" i="3"/>
  <c r="BX29" i="3"/>
  <c r="BX22" i="3"/>
  <c r="BX18" i="3"/>
  <c r="BX14" i="3"/>
  <c r="BX10" i="3"/>
  <c r="BY7" i="3"/>
  <c r="BX30" i="3"/>
  <c r="BX26" i="3"/>
  <c r="BX23" i="3"/>
  <c r="BX33" i="3"/>
  <c r="BX31" i="3"/>
  <c r="BX27" i="3"/>
  <c r="BX24" i="3"/>
  <c r="BX20" i="3"/>
  <c r="BX28" i="3"/>
  <c r="BX25" i="3"/>
  <c r="BX17" i="3"/>
  <c r="BX13" i="3"/>
  <c r="BX9" i="3"/>
  <c r="BX19" i="3"/>
  <c r="BX16" i="3"/>
  <c r="BX12" i="3"/>
  <c r="BX15" i="3"/>
  <c r="BX11" i="3"/>
  <c r="BW21" i="3"/>
  <c r="AJ90" i="3" l="1"/>
  <c r="W94" i="3" s="1"/>
  <c r="BL75" i="3"/>
  <c r="BL47" i="3"/>
  <c r="BL31" i="3"/>
  <c r="BL59" i="3"/>
  <c r="BL49" i="3"/>
  <c r="BL41" i="3"/>
  <c r="BL40" i="3"/>
  <c r="BL25" i="3"/>
  <c r="BL9" i="3"/>
  <c r="BL71" i="3"/>
  <c r="BL54" i="3"/>
  <c r="BL39" i="3"/>
  <c r="BL24" i="3"/>
  <c r="BL73" i="3"/>
  <c r="BL44" i="3"/>
  <c r="BL27" i="3"/>
  <c r="BL76" i="3"/>
  <c r="BL69" i="3"/>
  <c r="BL48" i="3"/>
  <c r="BL38" i="3"/>
  <c r="BL15" i="3"/>
  <c r="BM7" i="3"/>
  <c r="BL37" i="3"/>
  <c r="BL10" i="3"/>
  <c r="BL83" i="3"/>
  <c r="BL80" i="3"/>
  <c r="BL72" i="3"/>
  <c r="BL68" i="3"/>
  <c r="BL67" i="3"/>
  <c r="BL64" i="3"/>
  <c r="BL57" i="3"/>
  <c r="BL50" i="3"/>
  <c r="BL51" i="3"/>
  <c r="BL33" i="3"/>
  <c r="BL34" i="3"/>
  <c r="BL35" i="3"/>
  <c r="BL26" i="3"/>
  <c r="BL11" i="3"/>
  <c r="BL36" i="3"/>
  <c r="BL22" i="3"/>
  <c r="BL17" i="3"/>
  <c r="BL20" i="3"/>
  <c r="BL81" i="3"/>
  <c r="BL78" i="3"/>
  <c r="BL66" i="3"/>
  <c r="BL63" i="3"/>
  <c r="BL60" i="3"/>
  <c r="BL53" i="3"/>
  <c r="BL61" i="3"/>
  <c r="BL45" i="3"/>
  <c r="BL46" i="3"/>
  <c r="BL43" i="3"/>
  <c r="BL23" i="3"/>
  <c r="BL28" i="3"/>
  <c r="BL18" i="3"/>
  <c r="BL13" i="3"/>
  <c r="BL16" i="3"/>
  <c r="BL82" i="3"/>
  <c r="BL79" i="3"/>
  <c r="BL62" i="3"/>
  <c r="BL52" i="3"/>
  <c r="BL58" i="3"/>
  <c r="BL42" i="3"/>
  <c r="BL19" i="3"/>
  <c r="BL14" i="3"/>
  <c r="BL12" i="3"/>
  <c r="BL77" i="3"/>
  <c r="BL70" i="3"/>
  <c r="BL55" i="3"/>
  <c r="BL30" i="3"/>
  <c r="BL29" i="3"/>
  <c r="AY56" i="3"/>
  <c r="BK65" i="3"/>
  <c r="BK56" i="3"/>
  <c r="BK32" i="3"/>
  <c r="BK8" i="3"/>
  <c r="BK21" i="3"/>
  <c r="BJ90" i="3"/>
  <c r="W91" i="3" s="1"/>
  <c r="BX32" i="3"/>
  <c r="BX21" i="3"/>
  <c r="AX90" i="3"/>
  <c r="X95" i="3" s="1"/>
  <c r="BK74" i="3"/>
  <c r="BX65" i="3"/>
  <c r="AY8" i="3"/>
  <c r="AY74" i="3"/>
  <c r="AK8" i="3"/>
  <c r="AK21" i="3"/>
  <c r="AK74" i="3"/>
  <c r="BY83" i="3"/>
  <c r="BY81" i="3"/>
  <c r="BY76" i="3"/>
  <c r="BY82" i="3"/>
  <c r="BY80" i="3"/>
  <c r="BY78" i="3"/>
  <c r="BY75" i="3"/>
  <c r="BY72" i="3"/>
  <c r="BY79" i="3"/>
  <c r="BY77" i="3"/>
  <c r="BY71" i="3"/>
  <c r="BY68" i="3"/>
  <c r="BY66" i="3"/>
  <c r="BY62" i="3"/>
  <c r="BY69" i="3"/>
  <c r="BY67" i="3"/>
  <c r="BY63" i="3"/>
  <c r="BY59" i="3"/>
  <c r="BY73" i="3"/>
  <c r="BY70" i="3"/>
  <c r="BY64" i="3"/>
  <c r="BY60" i="3"/>
  <c r="BY52" i="3"/>
  <c r="BY48" i="3"/>
  <c r="BY58" i="3"/>
  <c r="BY57" i="3"/>
  <c r="BY53" i="3"/>
  <c r="BY49" i="3"/>
  <c r="BY54" i="3"/>
  <c r="BY50" i="3"/>
  <c r="BY61" i="3"/>
  <c r="BY55" i="3"/>
  <c r="BY51" i="3"/>
  <c r="BY47" i="3"/>
  <c r="BY44" i="3"/>
  <c r="BY37" i="3"/>
  <c r="BY33" i="3"/>
  <c r="BY41" i="3"/>
  <c r="BY38" i="3"/>
  <c r="BY34" i="3"/>
  <c r="BY46" i="3"/>
  <c r="BY42" i="3"/>
  <c r="BY39" i="3"/>
  <c r="BY35" i="3"/>
  <c r="BY45" i="3"/>
  <c r="BY43" i="3"/>
  <c r="BY40" i="3"/>
  <c r="BY30" i="3"/>
  <c r="BY26" i="3"/>
  <c r="BY23" i="3"/>
  <c r="BY19" i="3"/>
  <c r="BY15" i="3"/>
  <c r="BY11" i="3"/>
  <c r="BY31" i="3"/>
  <c r="BY27" i="3"/>
  <c r="BY24" i="3"/>
  <c r="BY36" i="3"/>
  <c r="BY28" i="3"/>
  <c r="BY25" i="3"/>
  <c r="BY29" i="3"/>
  <c r="BY22" i="3"/>
  <c r="BY18" i="3"/>
  <c r="BY14" i="3"/>
  <c r="BY10" i="3"/>
  <c r="BZ7" i="3"/>
  <c r="BY20" i="3"/>
  <c r="BY17" i="3"/>
  <c r="BY13" i="3"/>
  <c r="BY9" i="3"/>
  <c r="BY16" i="3"/>
  <c r="BY12" i="3"/>
  <c r="AY65" i="3"/>
  <c r="AK56" i="3"/>
  <c r="AK32" i="3"/>
  <c r="AK65" i="3"/>
  <c r="BW90" i="3"/>
  <c r="W92" i="3" s="1"/>
  <c r="AZ83" i="3"/>
  <c r="AZ82" i="3"/>
  <c r="AZ77" i="3"/>
  <c r="AZ75" i="3"/>
  <c r="AZ81" i="3"/>
  <c r="AZ79" i="3"/>
  <c r="AZ73" i="3"/>
  <c r="AZ78" i="3"/>
  <c r="AZ76" i="3"/>
  <c r="AZ80" i="3"/>
  <c r="AZ68" i="3"/>
  <c r="AZ66" i="3"/>
  <c r="AZ71" i="3"/>
  <c r="AZ69" i="3"/>
  <c r="AZ67" i="3"/>
  <c r="AZ63" i="3"/>
  <c r="AZ70" i="3"/>
  <c r="AZ64" i="3"/>
  <c r="AZ60" i="3"/>
  <c r="AZ72" i="3"/>
  <c r="AZ61" i="3"/>
  <c r="AZ58" i="3"/>
  <c r="AZ57" i="3"/>
  <c r="AZ53" i="3"/>
  <c r="AZ49" i="3"/>
  <c r="AZ59" i="3"/>
  <c r="AZ54" i="3"/>
  <c r="AZ50" i="3"/>
  <c r="AZ46" i="3"/>
  <c r="AZ62" i="3"/>
  <c r="AZ55" i="3"/>
  <c r="AZ51" i="3"/>
  <c r="AZ52" i="3"/>
  <c r="AZ48" i="3"/>
  <c r="AZ45" i="3"/>
  <c r="AZ41" i="3"/>
  <c r="AZ38" i="3"/>
  <c r="AZ34" i="3"/>
  <c r="AZ47" i="3"/>
  <c r="AZ42" i="3"/>
  <c r="AZ39" i="3"/>
  <c r="AZ35" i="3"/>
  <c r="AZ43" i="3"/>
  <c r="AZ40" i="3"/>
  <c r="AZ36" i="3"/>
  <c r="AZ44" i="3"/>
  <c r="AZ37" i="3"/>
  <c r="AZ31" i="3"/>
  <c r="AZ27" i="3"/>
  <c r="AZ24" i="3"/>
  <c r="AZ20" i="3"/>
  <c r="AZ16" i="3"/>
  <c r="AZ12" i="3"/>
  <c r="AZ28" i="3"/>
  <c r="AZ25" i="3"/>
  <c r="AZ29" i="3"/>
  <c r="AZ22" i="3"/>
  <c r="AZ33" i="3"/>
  <c r="AZ30" i="3"/>
  <c r="AZ26" i="3"/>
  <c r="AZ23" i="3"/>
  <c r="AZ19" i="3"/>
  <c r="AZ15" i="3"/>
  <c r="AZ11" i="3"/>
  <c r="AZ18" i="3"/>
  <c r="AZ14" i="3"/>
  <c r="AZ10" i="3"/>
  <c r="AZ17" i="3"/>
  <c r="AZ13" i="3"/>
  <c r="AZ9" i="3"/>
  <c r="BX8" i="3"/>
  <c r="BX56" i="3"/>
  <c r="BX74" i="3"/>
  <c r="AY21" i="3"/>
  <c r="AY32" i="3"/>
  <c r="AL83" i="3"/>
  <c r="AL81" i="3"/>
  <c r="AL76" i="3"/>
  <c r="AL82" i="3"/>
  <c r="AL80" i="3"/>
  <c r="AL78" i="3"/>
  <c r="AL79" i="3"/>
  <c r="AL77" i="3"/>
  <c r="AL72" i="3"/>
  <c r="AL75" i="3"/>
  <c r="AL71" i="3"/>
  <c r="AL73" i="3"/>
  <c r="AL68" i="3"/>
  <c r="AL66" i="3"/>
  <c r="AL62" i="3"/>
  <c r="AL69" i="3"/>
  <c r="AL67" i="3"/>
  <c r="AL63" i="3"/>
  <c r="AL59" i="3"/>
  <c r="AL70" i="3"/>
  <c r="AL64" i="3"/>
  <c r="AL60" i="3"/>
  <c r="AL52" i="3"/>
  <c r="AL48" i="3"/>
  <c r="AL57" i="3"/>
  <c r="AL53" i="3"/>
  <c r="AL49" i="3"/>
  <c r="AL54" i="3"/>
  <c r="AL50" i="3"/>
  <c r="AL61" i="3"/>
  <c r="AL58" i="3"/>
  <c r="AL55" i="3"/>
  <c r="AL51" i="3"/>
  <c r="AL47" i="3"/>
  <c r="AL44" i="3"/>
  <c r="AL37" i="3"/>
  <c r="AL33" i="3"/>
  <c r="AL45" i="3"/>
  <c r="AL41" i="3"/>
  <c r="AL38" i="3"/>
  <c r="AL46" i="3"/>
  <c r="AL42" i="3"/>
  <c r="AL39" i="3"/>
  <c r="AL35" i="3"/>
  <c r="AL43" i="3"/>
  <c r="AL40" i="3"/>
  <c r="AL30" i="3"/>
  <c r="AL26" i="3"/>
  <c r="AL23" i="3"/>
  <c r="AL19" i="3"/>
  <c r="AL15" i="3"/>
  <c r="AL11" i="3"/>
  <c r="AM7" i="3"/>
  <c r="AL34" i="3"/>
  <c r="AL31" i="3"/>
  <c r="AL27" i="3"/>
  <c r="AL24" i="3"/>
  <c r="AL36" i="3"/>
  <c r="AL28" i="3"/>
  <c r="AL25" i="3"/>
  <c r="AL29" i="3"/>
  <c r="AL22" i="3"/>
  <c r="AL18" i="3"/>
  <c r="AL14" i="3"/>
  <c r="AL10" i="3"/>
  <c r="AL16" i="3"/>
  <c r="AL12" i="3"/>
  <c r="AL20" i="3"/>
  <c r="AL17" i="3"/>
  <c r="AL13" i="3"/>
  <c r="AL9" i="3"/>
  <c r="BX90" i="3" l="1"/>
  <c r="X92" i="3" s="1"/>
  <c r="AZ56" i="3"/>
  <c r="BK90" i="3"/>
  <c r="X91" i="3" s="1"/>
  <c r="BL21" i="3"/>
  <c r="BL32" i="3"/>
  <c r="BM83" i="3"/>
  <c r="BM79" i="3"/>
  <c r="BM78" i="3"/>
  <c r="BM68" i="3"/>
  <c r="BM63" i="3"/>
  <c r="BM61" i="3"/>
  <c r="BM54" i="3"/>
  <c r="BM58" i="3"/>
  <c r="BM52" i="3"/>
  <c r="BM38" i="3"/>
  <c r="BM39" i="3"/>
  <c r="BM36" i="3"/>
  <c r="BM31" i="3"/>
  <c r="BM16" i="3"/>
  <c r="BM29" i="3"/>
  <c r="BM23" i="3"/>
  <c r="BM17" i="3"/>
  <c r="BM14" i="3"/>
  <c r="BM81" i="3"/>
  <c r="BM82" i="3"/>
  <c r="BM76" i="3"/>
  <c r="BM66" i="3"/>
  <c r="BM70" i="3"/>
  <c r="BM57" i="3"/>
  <c r="BM50" i="3"/>
  <c r="BM55" i="3"/>
  <c r="BM48" i="3"/>
  <c r="BM34" i="3"/>
  <c r="BM35" i="3"/>
  <c r="BM44" i="3"/>
  <c r="BM27" i="3"/>
  <c r="BM12" i="3"/>
  <c r="BM22" i="3"/>
  <c r="BM19" i="3"/>
  <c r="BM13" i="3"/>
  <c r="BM10" i="3"/>
  <c r="BM77" i="3"/>
  <c r="BM80" i="3"/>
  <c r="BM72" i="3"/>
  <c r="BM69" i="3"/>
  <c r="BM64" i="3"/>
  <c r="BM53" i="3"/>
  <c r="BM46" i="3"/>
  <c r="BM51" i="3"/>
  <c r="BM45" i="3"/>
  <c r="BM47" i="3"/>
  <c r="BM43" i="3"/>
  <c r="BM37" i="3"/>
  <c r="BM24" i="3"/>
  <c r="BM28" i="3"/>
  <c r="BM30" i="3"/>
  <c r="BM15" i="3"/>
  <c r="BM9" i="3"/>
  <c r="BM75" i="3"/>
  <c r="BM73" i="3"/>
  <c r="BM71" i="3"/>
  <c r="BM67" i="3"/>
  <c r="BM60" i="3"/>
  <c r="BM49" i="3"/>
  <c r="BM62" i="3"/>
  <c r="BM59" i="3"/>
  <c r="BM41" i="3"/>
  <c r="BM42" i="3"/>
  <c r="BM40" i="3"/>
  <c r="BM33" i="3"/>
  <c r="BM20" i="3"/>
  <c r="BM25" i="3"/>
  <c r="BM26" i="3"/>
  <c r="BM11" i="3"/>
  <c r="BM18" i="3"/>
  <c r="BL56" i="3"/>
  <c r="BL65" i="3"/>
  <c r="BL8" i="3"/>
  <c r="BL74" i="3"/>
  <c r="AL8" i="3"/>
  <c r="AZ8" i="3"/>
  <c r="AZ32" i="3"/>
  <c r="BY74" i="3"/>
  <c r="AL21" i="3"/>
  <c r="AL65" i="3"/>
  <c r="AL74" i="3"/>
  <c r="AZ21" i="3"/>
  <c r="BY56" i="3"/>
  <c r="AK90" i="3"/>
  <c r="X94" i="3" s="1"/>
  <c r="AY90" i="3"/>
  <c r="Y95" i="3" s="1"/>
  <c r="AM83" i="3"/>
  <c r="AM77" i="3"/>
  <c r="AM75" i="3"/>
  <c r="AM82" i="3"/>
  <c r="AM81" i="3"/>
  <c r="AM79" i="3"/>
  <c r="AM78" i="3"/>
  <c r="AM76" i="3"/>
  <c r="AM73" i="3"/>
  <c r="AM80" i="3"/>
  <c r="AM72" i="3"/>
  <c r="AM68" i="3"/>
  <c r="AM66" i="3"/>
  <c r="AM69" i="3"/>
  <c r="AM67" i="3"/>
  <c r="AM63" i="3"/>
  <c r="AM70" i="3"/>
  <c r="AM64" i="3"/>
  <c r="AM60" i="3"/>
  <c r="AM71" i="3"/>
  <c r="AM61" i="3"/>
  <c r="AM57" i="3"/>
  <c r="AM53" i="3"/>
  <c r="AM49" i="3"/>
  <c r="AM54" i="3"/>
  <c r="AM50" i="3"/>
  <c r="AM46" i="3"/>
  <c r="AM62" i="3"/>
  <c r="AM58" i="3"/>
  <c r="AM55" i="3"/>
  <c r="AM51" i="3"/>
  <c r="AM59" i="3"/>
  <c r="AM52" i="3"/>
  <c r="AM48" i="3"/>
  <c r="AM45" i="3"/>
  <c r="AM41" i="3"/>
  <c r="AM38" i="3"/>
  <c r="AM34" i="3"/>
  <c r="AM47" i="3"/>
  <c r="AM42" i="3"/>
  <c r="AM39" i="3"/>
  <c r="AM35" i="3"/>
  <c r="AM43" i="3"/>
  <c r="AM40" i="3"/>
  <c r="AM36" i="3"/>
  <c r="AM44" i="3"/>
  <c r="AM37" i="3"/>
  <c r="AM31" i="3"/>
  <c r="AM27" i="3"/>
  <c r="AM24" i="3"/>
  <c r="AM20" i="3"/>
  <c r="AM16" i="3"/>
  <c r="AM12" i="3"/>
  <c r="AM28" i="3"/>
  <c r="AM25" i="3"/>
  <c r="AM33" i="3"/>
  <c r="AM29" i="3"/>
  <c r="AM22" i="3"/>
  <c r="AM30" i="3"/>
  <c r="AM26" i="3"/>
  <c r="AM23" i="3"/>
  <c r="AM19" i="3"/>
  <c r="AM15" i="3"/>
  <c r="AM11" i="3"/>
  <c r="AM18" i="3"/>
  <c r="AM17" i="3"/>
  <c r="AM14" i="3"/>
  <c r="AM13" i="3"/>
  <c r="AM10" i="3"/>
  <c r="AM9" i="3"/>
  <c r="AL32" i="3"/>
  <c r="AL56" i="3"/>
  <c r="AZ65" i="3"/>
  <c r="AZ74" i="3"/>
  <c r="BY8" i="3"/>
  <c r="BZ83" i="3"/>
  <c r="BZ82" i="3"/>
  <c r="BZ77" i="3"/>
  <c r="BZ75" i="3"/>
  <c r="BZ79" i="3"/>
  <c r="BZ78" i="3"/>
  <c r="BZ76" i="3"/>
  <c r="BZ80" i="3"/>
  <c r="BZ73" i="3"/>
  <c r="BZ81" i="3"/>
  <c r="BZ68" i="3"/>
  <c r="BZ66" i="3"/>
  <c r="BZ72" i="3"/>
  <c r="BZ69" i="3"/>
  <c r="BZ67" i="3"/>
  <c r="BZ63" i="3"/>
  <c r="BZ70" i="3"/>
  <c r="BZ64" i="3"/>
  <c r="BZ60" i="3"/>
  <c r="BZ71" i="3"/>
  <c r="BZ61" i="3"/>
  <c r="BZ58" i="3"/>
  <c r="BZ57" i="3"/>
  <c r="BZ53" i="3"/>
  <c r="BZ49" i="3"/>
  <c r="BZ59" i="3"/>
  <c r="BZ54" i="3"/>
  <c r="BZ50" i="3"/>
  <c r="BZ46" i="3"/>
  <c r="BZ62" i="3"/>
  <c r="BZ55" i="3"/>
  <c r="BZ51" i="3"/>
  <c r="BZ52" i="3"/>
  <c r="BZ48" i="3"/>
  <c r="BZ41" i="3"/>
  <c r="BZ38" i="3"/>
  <c r="BZ34" i="3"/>
  <c r="BZ47" i="3"/>
  <c r="BZ42" i="3"/>
  <c r="BZ39" i="3"/>
  <c r="BZ35" i="3"/>
  <c r="BZ45" i="3"/>
  <c r="BZ43" i="3"/>
  <c r="BZ40" i="3"/>
  <c r="BZ36" i="3"/>
  <c r="BZ44" i="3"/>
  <c r="BZ37" i="3"/>
  <c r="BZ31" i="3"/>
  <c r="BZ27" i="3"/>
  <c r="BZ24" i="3"/>
  <c r="BZ20" i="3"/>
  <c r="BZ16" i="3"/>
  <c r="BZ12" i="3"/>
  <c r="BZ33" i="3"/>
  <c r="BZ28" i="3"/>
  <c r="BZ25" i="3"/>
  <c r="BZ29" i="3"/>
  <c r="BZ22" i="3"/>
  <c r="BZ30" i="3"/>
  <c r="BZ26" i="3"/>
  <c r="BZ23" i="3"/>
  <c r="BZ19" i="3"/>
  <c r="BZ15" i="3"/>
  <c r="BZ11" i="3"/>
  <c r="BZ18" i="3"/>
  <c r="BZ14" i="3"/>
  <c r="BZ10" i="3"/>
  <c r="BZ17" i="3"/>
  <c r="BZ13" i="3"/>
  <c r="BZ9" i="3"/>
  <c r="BY21" i="3"/>
  <c r="BY32" i="3"/>
  <c r="BY65" i="3"/>
  <c r="BM74" i="3" l="1"/>
  <c r="AM32" i="3"/>
  <c r="BL90" i="3"/>
  <c r="Y91" i="3" s="1"/>
  <c r="BM32" i="3"/>
  <c r="BM8" i="3"/>
  <c r="BM21" i="3"/>
  <c r="BM56" i="3"/>
  <c r="BM65" i="3"/>
  <c r="BZ65" i="3"/>
  <c r="BZ74" i="3"/>
  <c r="BY90" i="3"/>
  <c r="Y92" i="3" s="1"/>
  <c r="AM74" i="3"/>
  <c r="BZ56" i="3"/>
  <c r="AM8" i="3"/>
  <c r="AM21" i="3"/>
  <c r="AM56" i="3"/>
  <c r="AZ90" i="3"/>
  <c r="Z95" i="3" s="1"/>
  <c r="C95" i="3" s="1"/>
  <c r="BZ8" i="3"/>
  <c r="BZ21" i="3"/>
  <c r="BZ32" i="3"/>
  <c r="AM65" i="3"/>
  <c r="AL90" i="3"/>
  <c r="Y94" i="3" s="1"/>
  <c r="BM90" i="3" l="1"/>
  <c r="Z91" i="3" s="1"/>
  <c r="C91" i="3" s="1"/>
  <c r="AM90" i="3"/>
  <c r="Z94" i="3" s="1"/>
  <c r="C94" i="3" s="1"/>
  <c r="BZ90" i="3"/>
  <c r="Z92" i="3" s="1"/>
  <c r="C92" i="3" s="1"/>
</calcChain>
</file>

<file path=xl/sharedStrings.xml><?xml version="1.0" encoding="utf-8"?>
<sst xmlns="http://schemas.openxmlformats.org/spreadsheetml/2006/main" count="1162" uniqueCount="586">
  <si>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</si>
  <si>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</si>
  <si>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</si>
  <si>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</si>
  <si>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</si>
  <si>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</si>
  <si>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</si>
  <si>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</si>
  <si>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</si>
  <si>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</si>
  <si>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</si>
  <si>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</si>
  <si>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</si>
  <si>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</si>
  <si>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</si>
  <si>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</si>
  <si>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</si>
  <si>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</si>
  <si>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</si>
  <si>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</si>
  <si>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</si>
  <si>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</si>
  <si>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</si>
  <si>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</si>
  <si>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</si>
  <si>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</si>
  <si>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</si>
  <si>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</si>
  <si>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</si>
  <si>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</si>
  <si>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</si>
  <si>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</si>
  <si>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</si>
  <si>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</si>
  <si>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</si>
  <si>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</si>
  <si>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</si>
  <si>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</si>
  <si>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</si>
  <si>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</si>
  <si>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</si>
  <si>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</si>
  <si>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</si>
  <si>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</si>
  <si>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</si>
  <si>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</si>
  <si>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</si>
  <si>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</si>
  <si>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</si>
  <si>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</si>
  <si>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</si>
  <si>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</si>
  <si>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</si>
  <si>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</si>
  <si>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</si>
  <si>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</si>
  <si>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</si>
  <si>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</si>
  <si>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</si>
  <si>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</si>
  <si>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</si>
  <si>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</si>
  <si>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</si>
  <si>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</si>
  <si>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</si>
  <si>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</si>
  <si>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</si>
  <si>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</si>
  <si>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</si>
  <si>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</si>
  <si>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</si>
  <si>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</si>
  <si>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</si>
  <si>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</si>
  <si>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</si>
  <si>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</si>
  <si>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</si>
  <si>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</si>
  <si>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</si>
  <si>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</si>
  <si>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</si>
  <si>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</si>
  <si>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</si>
  <si>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</si>
  <si>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</si>
  <si>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</si>
  <si>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</si>
  <si>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</si>
  <si>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</si>
  <si>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</si>
  <si>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</si>
  <si>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</si>
  <si>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</si>
  <si>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</si>
  <si>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</si>
  <si>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</si>
  <si>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</si>
  <si>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</si>
  <si>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</si>
  <si>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</si>
  <si>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</si>
  <si>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</si>
  <si>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</si>
  <si>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</si>
  <si>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</si>
  <si>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</si>
  <si>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</si>
  <si>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</si>
  <si>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</si>
  <si>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</si>
  <si>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</si>
  <si>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</si>
  <si>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</si>
  <si>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</si>
  <si>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</si>
  <si>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</si>
  <si>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</si>
  <si>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</si>
  <si>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</si>
  <si>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</si>
  <si>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</si>
  <si>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</si>
  <si>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</si>
  <si>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</si>
  <si>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</si>
  <si>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</si>
  <si>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</si>
  <si>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</si>
  <si>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</si>
  <si>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</si>
  <si>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</si>
  <si>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</si>
  <si>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</si>
  <si>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</si>
  <si>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</si>
  <si>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</si>
  <si>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</si>
  <si>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</si>
  <si>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</si>
  <si>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</si>
  <si>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</si>
  <si>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</si>
  <si>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</si>
  <si>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</si>
  <si>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</si>
  <si>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</si>
  <si>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</si>
  <si>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</si>
  <si>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</si>
  <si>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</si>
  <si>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</si>
  <si>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</si>
  <si>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</si>
  <si>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</si>
  <si>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</si>
  <si>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</si>
  <si>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</si>
  <si>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</si>
  <si>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</si>
  <si>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</si>
  <si>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</si>
  <si>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</si>
  <si>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</si>
  <si>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</si>
  <si>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</si>
  <si>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</si>
  <si>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</si>
  <si>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</si>
  <si>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</si>
  <si>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</si>
  <si>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</si>
  <si>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</si>
  <si>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</si>
  <si>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</si>
  <si>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</si>
  <si>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</si>
  <si>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</si>
  <si>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</si>
  <si>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</si>
  <si>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</si>
  <si>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</si>
  <si>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</si>
  <si>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</si>
  <si>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</si>
  <si>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</si>
  <si>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</si>
  <si>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</si>
  <si>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</si>
  <si>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</si>
  <si>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</si>
  <si>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</si>
  <si>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</si>
  <si>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</si>
  <si>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</si>
  <si>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</si>
  <si>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</si>
  <si>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</si>
  <si>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</si>
  <si>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</si>
  <si>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</si>
  <si>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</si>
  <si>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</si>
  <si>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</si>
  <si>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</si>
  <si>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</si>
  <si>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</si>
  <si>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</si>
  <si>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</si>
  <si>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</si>
  <si>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</si>
  <si>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</si>
  <si>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</si>
  <si>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</si>
  <si>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</si>
  <si>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</si>
  <si>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</si>
  <si>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</si>
  <si>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</si>
  <si>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</si>
  <si>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</si>
  <si>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</si>
  <si>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</si>
  <si>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</si>
  <si>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</si>
  <si>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</si>
  <si>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</si>
  <si>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</si>
  <si>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</si>
  <si>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</si>
  <si>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</si>
  <si>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</si>
  <si>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</si>
  <si>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</si>
  <si>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</si>
  <si>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</si>
  <si>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</si>
  <si>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</si>
  <si>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</si>
  <si>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</si>
  <si>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</si>
  <si>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</si>
  <si>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</si>
  <si>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</si>
  <si>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</si>
  <si>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</si>
  <si>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</si>
  <si>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</si>
  <si>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</si>
  <si>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</si>
  <si>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</si>
  <si>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</si>
  <si>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</si>
  <si>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</si>
  <si>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</si>
  <si>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</si>
  <si>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</si>
  <si>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</si>
  <si>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</si>
  <si>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</si>
  <si>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</si>
  <si>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</si>
  <si>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</si>
  <si>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</si>
  <si>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</si>
  <si>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</si>
  <si>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</si>
  <si>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Тижні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</si>
  <si>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</si>
  <si>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</si>
  <si>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</si>
  <si>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</si>
  <si>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</si>
  <si>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</si>
  <si>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</si>
  <si>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</si>
  <si>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</si>
  <si>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</si>
  <si>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</si>
  <si>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</si>
  <si>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</si>
  <si>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</si>
  <si>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</si>
  <si>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</si>
  <si>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</si>
  <si>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</si>
  <si>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</si>
  <si>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</si>
  <si>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</si>
  <si>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"Затверджую"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</si>
  <si>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</si>
  <si>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</si>
  <si>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</si>
  <si>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</si>
  <si>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IV.  АТЕСТАЦІЯ</t>
  </si>
  <si>
    <t>Атестація</t>
  </si>
  <si>
    <t>Відкритий міжнародний університет розвитку людини "Україна"</t>
  </si>
  <si>
    <t xml:space="preserve">                                                                                     </t>
  </si>
  <si>
    <t>І курс</t>
  </si>
  <si>
    <t>ІI курс</t>
  </si>
  <si>
    <t>Н А В Ч А Л Ь Н И Й    П Л А Н</t>
  </si>
  <si>
    <t>Затверджено</t>
  </si>
  <si>
    <t>Екзамена-ційна сесія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</si>
  <si>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</si>
  <si>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</si>
  <si>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</si>
  <si>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</si>
  <si>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 xml:space="preserve">ЗАГАЛЬНА КІЛЬКІСТЬ ГОДИН </t>
  </si>
  <si>
    <t>Максимально можлива кількість годин на тиждень</t>
  </si>
  <si>
    <t xml:space="preserve">рішенням Вченої ради Відкритого </t>
  </si>
  <si>
    <t>Шифр за ОПП</t>
  </si>
  <si>
    <t>на основі першого (бакалаврського) рівня вищої освіти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</si>
  <si>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</si>
  <si>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Т </t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</si>
  <si>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</si>
  <si>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</si>
  <si>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</si>
  <si>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</si>
  <si>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</si>
  <si>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</si>
  <si>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</si>
  <si>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 xml:space="preserve">Е </t>
  </si>
  <si>
    <t xml:space="preserve">– складання випускового екзамену; </t>
  </si>
  <si>
    <t xml:space="preserve">З 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</si>
  <si>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(другий рівень вищої освіти)</t>
    </r>
  </si>
  <si>
    <t>Назва</t>
  </si>
  <si>
    <t>Т</t>
  </si>
  <si>
    <t>С</t>
  </si>
  <si>
    <t>П</t>
  </si>
  <si>
    <t>Е</t>
  </si>
  <si>
    <t xml:space="preserve">ЗА ОСВІТНЬО-ПРОФЕСІЙНОЮ ПРОГРАМОЮ </t>
  </si>
  <si>
    <t>Інститут соціальних технологій</t>
  </si>
  <si>
    <t>М</t>
  </si>
  <si>
    <t>З</t>
  </si>
  <si>
    <t>Педагогічна</t>
  </si>
  <si>
    <t>Педагогічна практика</t>
  </si>
  <si>
    <t>"Психологія"</t>
  </si>
  <si>
    <t>ВК 2.1</t>
  </si>
  <si>
    <t>ВК 2.2</t>
  </si>
  <si>
    <t>ВК 2.3</t>
  </si>
  <si>
    <t>ВК 2.4</t>
  </si>
  <si>
    <t>ПР 1</t>
  </si>
  <si>
    <t>ОК 2.1</t>
  </si>
  <si>
    <t>ОК 2.4</t>
  </si>
  <si>
    <t>ОК 2.2</t>
  </si>
  <si>
    <t>ОК 2.3</t>
  </si>
  <si>
    <t>ВК 1.1</t>
  </si>
  <si>
    <t>ОК 1.1</t>
  </si>
  <si>
    <t>ОК 1.2</t>
  </si>
  <si>
    <t>ПР 2</t>
  </si>
  <si>
    <t>Комплексний атестаційний екзамен</t>
  </si>
  <si>
    <t>кількість тижнів у семестрі</t>
  </si>
  <si>
    <t>Голова Науково-методичного об'єднання</t>
  </si>
  <si>
    <r>
      <t xml:space="preserve">з галузі знань </t>
    </r>
    <r>
      <rPr>
        <b/>
        <sz val="11"/>
        <rFont val="Times New Roman"/>
        <family val="1"/>
        <charset val="204"/>
      </rPr>
      <t>05 Соціальні та поведінкові науки</t>
    </r>
  </si>
  <si>
    <r>
      <t xml:space="preserve">за спеціальністю </t>
    </r>
    <r>
      <rPr>
        <b/>
        <sz val="11"/>
        <rFont val="Times New Roman"/>
        <family val="1"/>
        <charset val="204"/>
      </rPr>
      <t>053 Психологія</t>
    </r>
  </si>
  <si>
    <t>Переддипломна практика</t>
  </si>
  <si>
    <t>Переддипломна</t>
  </si>
  <si>
    <t>1.1. Обов’язкові компоненти освітньої програми</t>
  </si>
  <si>
    <t>1.2. Вибіркові компоненти освітньої програми</t>
  </si>
  <si>
    <t>2.1. Обов’язкові компоненти освітньої програми</t>
  </si>
  <si>
    <t xml:space="preserve">– підготовка до магістерської роботи; </t>
  </si>
  <si>
    <r>
      <t xml:space="preserve">Форма навчання: </t>
    </r>
    <r>
      <rPr>
        <b/>
        <sz val="11"/>
        <rFont val="Times New Roman"/>
        <family val="1"/>
        <charset val="204"/>
      </rPr>
      <t>денна</t>
    </r>
  </si>
  <si>
    <r>
      <t xml:space="preserve">Строк навчання: </t>
    </r>
    <r>
      <rPr>
        <b/>
        <sz val="11"/>
        <rFont val="Times New Roman"/>
        <family val="1"/>
        <charset val="204"/>
      </rPr>
      <t>1 рік 6 місяців</t>
    </r>
  </si>
  <si>
    <t>ОК 1.3</t>
  </si>
  <si>
    <t>ВК 1.2</t>
  </si>
  <si>
    <t>Дисципліни вільного вибору студентів із загальноуніверситетського переліку дисциплін</t>
  </si>
  <si>
    <t>1 сем</t>
  </si>
  <si>
    <t>2 сем</t>
  </si>
  <si>
    <t>3 сем</t>
  </si>
  <si>
    <t xml:space="preserve">– захист дипломного проєкту (роботи). </t>
  </si>
  <si>
    <t>Виконання дипломного проєкту 
(роботи)</t>
  </si>
  <si>
    <t>Форма атестації (іспит, дипломний проєкт (робота))</t>
  </si>
  <si>
    <t>проєкти</t>
  </si>
  <si>
    <t>Частка вибіркових компонент у загальному обсязі освітньої програми, %</t>
  </si>
  <si>
    <t>Нейропсихологія</t>
  </si>
  <si>
    <t>ОК 2.5</t>
  </si>
  <si>
    <t>Кредити</t>
  </si>
  <si>
    <t>Всього ОК за циклом загальної підготовки</t>
  </si>
  <si>
    <t>Всього ВК за циклом загальної підготовки</t>
  </si>
  <si>
    <t>Всього за циклом загальної підготовки</t>
  </si>
  <si>
    <t>Всього ОК за циклом професійної підготовки</t>
  </si>
  <si>
    <t>Всього ВК за циклом професійної підготовки</t>
  </si>
  <si>
    <t>Всього за циклом професійної підготовки</t>
  </si>
  <si>
    <t>Частка компонент загального циклу в загальному обсязі освітньої програми, %</t>
  </si>
  <si>
    <t>Кількість курсових і дипломних проєктів</t>
  </si>
  <si>
    <t>з психології</t>
  </si>
  <si>
    <t>Завідувач кафедри психології</t>
  </si>
  <si>
    <r>
      <t xml:space="preserve">кваліфікація: </t>
    </r>
    <r>
      <rPr>
        <b/>
        <sz val="11"/>
        <rFont val="Times New Roman"/>
        <family val="1"/>
        <charset val="204"/>
      </rPr>
      <t>магістр психології</t>
    </r>
  </si>
  <si>
    <t>ВК 2.5</t>
  </si>
  <si>
    <t>Психологічний супровід тимчасово переміщених осіб</t>
  </si>
  <si>
    <t>Психологічна допомога учасникам бойових дій</t>
  </si>
  <si>
    <t>Психосоматика</t>
  </si>
  <si>
    <t>Пропедевтика психічних хвороб</t>
  </si>
  <si>
    <t>Позитивна психотерапія</t>
  </si>
  <si>
    <t>Мейджор «Психологічне консультування та психотерапія»</t>
  </si>
  <si>
    <t>Мейджор «Клінічна психологія»</t>
  </si>
  <si>
    <t>ВК 2.6</t>
  </si>
  <si>
    <t>ВК 2.7</t>
  </si>
  <si>
    <t>ВК 2.8</t>
  </si>
  <si>
    <t>ВК 2.9</t>
  </si>
  <si>
    <t>ВК 2.10</t>
  </si>
  <si>
    <t>ВК 2.11</t>
  </si>
  <si>
    <t>ВК 2.12</t>
  </si>
  <si>
    <t>ВК 2.13</t>
  </si>
  <si>
    <t>ВК 2.14</t>
  </si>
  <si>
    <t>ВК 2.15</t>
  </si>
  <si>
    <t>ВК 2.16</t>
  </si>
  <si>
    <t>ВК 2.17</t>
  </si>
  <si>
    <t>ВК 2.18</t>
  </si>
  <si>
    <t>ВК 2.19</t>
  </si>
  <si>
    <t>ВК 2.20</t>
  </si>
  <si>
    <t>ВК 2.21</t>
  </si>
  <si>
    <t>ВК 2.22</t>
  </si>
  <si>
    <t>ВК 2.23</t>
  </si>
  <si>
    <t>Психологічні проблеми батьківсько-дитячих стосунків (практикум)</t>
  </si>
  <si>
    <t>Мейджор «Психологія стосунків»</t>
  </si>
  <si>
    <t>Клінічна психологія та психодіагностика</t>
  </si>
  <si>
    <t>Психологія спілкування та міжособистісної взаємодії</t>
  </si>
  <si>
    <t xml:space="preserve">Проректор з освітньої діяльності </t>
  </si>
  <si>
    <t>Етнопсихологія</t>
  </si>
  <si>
    <t>Психологія творчості. Арт-терапія</t>
  </si>
  <si>
    <t>2.2. Вибіркові компоненти освітньої програми</t>
  </si>
  <si>
    <t xml:space="preserve">Захист </t>
  </si>
  <si>
    <t>Магістерська кваліфікаційна робота</t>
  </si>
  <si>
    <t>Вікова та педагогічна психологія</t>
  </si>
  <si>
    <t>Мейджор «Викладач вищої школи»</t>
  </si>
  <si>
    <t>Мейджор «Психологія у кризовій та екстремальній ситуації»</t>
  </si>
  <si>
    <t xml:space="preserve">Психологія сексуальності </t>
  </si>
  <si>
    <t xml:space="preserve">Теорія та практика психокорекції </t>
  </si>
  <si>
    <t>Психологія адиктивної та девіантної поведінки</t>
  </si>
  <si>
    <t>Психологічне консультування осіб, які пережили насилля</t>
  </si>
  <si>
    <t>Індивідуальне консультування та психотерапія</t>
  </si>
  <si>
    <t>Психологія бізнесу</t>
  </si>
  <si>
    <t>Тренінгові технології в бізнесі</t>
  </si>
  <si>
    <r>
      <t>Психологія іміджу та іміджеве консультування</t>
    </r>
    <r>
      <rPr>
        <sz val="12"/>
        <color rgb="FF003300"/>
        <rFont val="Times New Roman"/>
        <family val="1"/>
        <charset val="204"/>
      </rPr>
      <t xml:space="preserve"> </t>
    </r>
  </si>
  <si>
    <t>Психодинамічна психотерапія</t>
  </si>
  <si>
    <t>Методика викладання у ЗВО</t>
  </si>
  <si>
    <t xml:space="preserve">Психологія альтруїстичної поведінки </t>
  </si>
  <si>
    <t>Психологічний супровід підприємницької діяльності</t>
  </si>
  <si>
    <t>Вступ до психоаналізу</t>
  </si>
  <si>
    <t>Психологія сім'ї</t>
  </si>
  <si>
    <t>ВК 2.24</t>
  </si>
  <si>
    <t>Психологія суб'єктів інклюзивного навчання</t>
  </si>
  <si>
    <t>"27" квітня 2023 року</t>
  </si>
  <si>
    <t>від "27" квітня 2023 року</t>
  </si>
  <si>
    <t>________________ Петро ТАЛАНЧУК</t>
  </si>
  <si>
    <t>Методологія наукових психологічних досліджень</t>
  </si>
  <si>
    <t>соціальних технологій</t>
  </si>
  <si>
    <t>___________ Оксана КОЛЯДА</t>
  </si>
  <si>
    <t>______________Алімє ОСМАНОВА</t>
  </si>
  <si>
    <t>Пропозиції кафедри до каталогу вибіркових дисциплін циклу загальної підготовки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</si>
  <si>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</si>
  <si>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</si>
  <si>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</si>
  <si>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</si>
  <si>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</si>
  <si>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</si>
  <si>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</si>
  <si>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Кафедра психології</t>
  </si>
  <si>
    <t>ІСТ</t>
  </si>
  <si>
    <t>денна, заочна, дистанційна</t>
  </si>
  <si>
    <t>ВК 1.3</t>
  </si>
  <si>
    <t>ВК 1.4</t>
  </si>
  <si>
    <t>ВК 1.5</t>
  </si>
  <si>
    <t>ВК 1.6</t>
  </si>
  <si>
    <t>Пропозиції кафедри до каталогу вибіркових дисциплін циклу професійної підготовки</t>
  </si>
  <si>
    <t>______________ Алімє ОСМАНОВА</t>
  </si>
  <si>
    <t>Для ОС "магістр"</t>
  </si>
  <si>
    <t>ВК 2.25</t>
  </si>
  <si>
    <t>ВК 2.27</t>
  </si>
  <si>
    <t>ВК 2.28</t>
  </si>
  <si>
    <t>Мейджор «Дитяча психологія»</t>
  </si>
  <si>
    <t>Патопсихологія дитячого віку</t>
  </si>
  <si>
    <t>Психотерапія деструктивної та залежної поведінки</t>
  </si>
  <si>
    <t>Психологія дозвілля та рекреації</t>
  </si>
  <si>
    <t>Основи тразакційного аналізу</t>
  </si>
  <si>
    <t>Віктимологія</t>
  </si>
  <si>
    <t>Техніки в гештальт-терапії</t>
  </si>
  <si>
    <t>Психологія особистості</t>
  </si>
  <si>
    <t>Математичні методи в психології</t>
  </si>
  <si>
    <t xml:space="preserve">Мілютіна Каерина Леонідіна </t>
  </si>
  <si>
    <t>https://vo.uu.edu.ua/course/view.php?id=15848</t>
  </si>
  <si>
    <t>планується сертифікований тренер</t>
  </si>
  <si>
    <t>https://vo.uu.edu.ua/course/view.php?id=557</t>
  </si>
  <si>
    <t>Питлюк Олександра Дмитрівна</t>
  </si>
  <si>
    <t>https://vo.uu.edu.ua/course/view.php?id=15849</t>
  </si>
  <si>
    <t>https://vo.uu.edu.ua/course/view.php?id=15851</t>
  </si>
  <si>
    <t>Маслянікова Ірина Вікторівна</t>
  </si>
  <si>
    <t>Дорожкін Валерій Романович</t>
  </si>
  <si>
    <t>Основи суїцидології</t>
  </si>
  <si>
    <t>https://vo.uu.edu.ua/course/view.php?id=12622</t>
  </si>
  <si>
    <t>Хорунженко Галина Володимирівна</t>
  </si>
  <si>
    <t>ВК 1.7</t>
  </si>
  <si>
    <t>https://ab.uu.edu.ua/edu-discipline/psihol_dopomoga_uchasnikam_boyovih_diy</t>
  </si>
  <si>
    <t>https://vo.uu.edu.ua/course/view.php?id=15841</t>
  </si>
  <si>
    <t>https://vo.uu.edu.ua/course/view.php?id=19161</t>
  </si>
  <si>
    <t>https://vo.uu.edu.ua/course/view.php?id=15840</t>
  </si>
  <si>
    <t>https://vo.uu.edu.ua/course/view.php?id=12624</t>
  </si>
  <si>
    <t>https://vo.uu.edu.ua/course/view.php?id=562</t>
  </si>
  <si>
    <t>https://vo.uu.edu.ua/course/view.php?id=1261</t>
  </si>
  <si>
    <r>
      <t xml:space="preserve">Мейджор (Major course) (студенти обирають один із запропонованих мейджорів) або дисципліни вільного вибору з каталогу вибіркових дисциплін, розташованого за посиланням </t>
    </r>
    <r>
      <rPr>
        <b/>
        <u/>
        <sz val="11"/>
        <rFont val="Times New Roman"/>
        <family val="1"/>
        <charset val="204"/>
      </rPr>
      <t xml:space="preserve">https://uu.edu.ua/disc_vilnogo_viboru </t>
    </r>
    <r>
      <rPr>
        <b/>
        <sz val="11"/>
        <rFont val="Times New Roman"/>
        <family val="1"/>
        <charset val="204"/>
      </rPr>
      <t xml:space="preserve"> </t>
    </r>
  </si>
  <si>
    <t>Наукові студії з актуальних питань психології розвитку; Клінічна психологія та психодіагностика;  Індивідуальне консультування та психотерапія; Нейропсихологія, Етнопсихологія</t>
  </si>
  <si>
    <t>Гудир-Наумова Дар'я Василівна</t>
  </si>
  <si>
    <t>https://ab.uu.edu.ua/edu-discipline/psihol_deviantnoi_ta_adectivnoi_povedinki</t>
  </si>
  <si>
    <t>https://ab.uu.edu.ua/edu-discipline/psihologiya_sexualnosti1</t>
  </si>
  <si>
    <t>Острянко Тетяна Сергіївна</t>
  </si>
  <si>
    <t>Мілютіна Катерина Леонідівна</t>
  </si>
  <si>
    <t>Отенко Світлана Анатоліївна</t>
  </si>
  <si>
    <t>Поджинська Ольга Олегівна</t>
  </si>
  <si>
    <t xml:space="preserve">https://vo.uu.edu.ua/course/view.php?id=15842 </t>
  </si>
  <si>
    <t xml:space="preserve">https://vo.uu.edu.ua/course/view.php?id=19835 </t>
  </si>
  <si>
    <t xml:space="preserve">https://ab.uu.edu.ua/edu-discipline/psih_suprovid_tpo </t>
  </si>
  <si>
    <t xml:space="preserve">https://vo.uu.edu.ua/course/view.php?id=15843 </t>
  </si>
  <si>
    <t xml:space="preserve">https://ab.uu.edu.ua/edu-discipline/psihologiya_biznesu </t>
  </si>
  <si>
    <t xml:space="preserve">https://vo.uu.edu.ua/course/view.php?id=15845 </t>
  </si>
  <si>
    <r>
      <t>Психологічні особливості посттравматичного розвитку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</si>
  <si>
    <t xml:space="preserve">https://vo.uu.edu.ua/course/view.php?id=20189 </t>
  </si>
  <si>
    <t xml:space="preserve">https://vo.uu.edu.ua/course/view.php?id=15844 </t>
  </si>
  <si>
    <t xml:space="preserve">https://vo.uu.edu.ua/course/view.php?id=20161 </t>
  </si>
  <si>
    <t xml:space="preserve">https://ab.uu.edu.ua/edu-discipline/psihosomatika </t>
  </si>
  <si>
    <t xml:space="preserve">https://vo.uu.edu.ua/course/view.php?id=19172 </t>
  </si>
  <si>
    <t xml:space="preserve">https://vo.uu.edu.ua/course/view.php?id=12643 </t>
  </si>
  <si>
    <t xml:space="preserve">https://vo.uu.edu.ua/course/view.php?id=15847 </t>
  </si>
  <si>
    <t xml:space="preserve">https://vo.uu.edu.ua/course/view.php?id=19162 </t>
  </si>
  <si>
    <t xml:space="preserve">https://vo.uu.edu.ua/course/view.php?id=15868 </t>
  </si>
  <si>
    <t xml:space="preserve">https://ab.uu.edu.ua/edu-discipline/psikhologiya_spilkuvannya_ta_mizhosobistisnoyi_vzaemodiyi </t>
  </si>
  <si>
    <t xml:space="preserve">https://ab.uu.edu.ua/edu-discipline/psihologiya_simyi </t>
  </si>
  <si>
    <t xml:space="preserve">https://vo.uu.edu.ua/course/view.php?id=560 </t>
  </si>
  <si>
    <t xml:space="preserve">https://vo.uu.edu.ua/course/view.php?id=15850 </t>
  </si>
  <si>
    <t xml:space="preserve">https://ab.uu.edu.ua/edu-discipline/psih_problemi_batkivsko_dityachih_stosunkiv </t>
  </si>
  <si>
    <t xml:space="preserve">https://vo.uu.edu.ua/course/view.php?id=10330 </t>
  </si>
  <si>
    <t xml:space="preserve">https://vo.uu.edu.ua/course/view.php?id=12969 </t>
  </si>
  <si>
    <t xml:space="preserve">https://vo.uu.edu.ua/course/view.php?id=20850 </t>
  </si>
  <si>
    <t xml:space="preserve">https://vo.uu.edu.ua/course/view.php?id=15839 </t>
  </si>
  <si>
    <t xml:space="preserve">https://vo.uu.edu.ua/course/view.php?id=562 </t>
  </si>
  <si>
    <t>Дисципліни вільного вибору студентів циклу професійної підготовки</t>
  </si>
  <si>
    <t>ОК 2.6</t>
  </si>
  <si>
    <t>https://ab.uu.edu.ua/edu-discipline/metodika_vicladannya_u_zvo</t>
  </si>
  <si>
    <t>https://ab.uu.edu.ua/edu-discipline/vikova_ta_pedagogichna_psihologiya</t>
  </si>
  <si>
    <t>https://ab.uu.edu.ua/edu-discipline/patopsihologiya_dityachogo_viku</t>
  </si>
  <si>
    <t>https://ab.uu.edu.ua/edu-discipline/psihologiya_tvorchosti_art_terapiya</t>
  </si>
  <si>
    <t>https://ab.uu.edu.ua/edu-discipline/psih_consult_osib_yaki_perezhili_nasillya</t>
  </si>
  <si>
    <t>https://ab.uu.edu.ua/edu-discipline/psikhologiya_osobistosti</t>
  </si>
  <si>
    <t>https://ab.uu.edu.ua/edu-discipline/psihologiya_imidzhu_ta_imidzheve_consultuvannya</t>
  </si>
  <si>
    <t>https://ab.uu.edu.ua/edu-discipline/treningovi_tehnologii_v_biznesi</t>
  </si>
  <si>
    <t>https://ab.uu.edu.ua/edu-discipline/teoriya_ta_practica_psihocorectsii</t>
  </si>
  <si>
    <t>https://ab.uu.edu.ua/edu-discipline/propedevtika_psikhichnikh_khvorob</t>
  </si>
  <si>
    <t>https://ab.uu.edu.ua/edu-discipline/psihodinamichna_psihoterapiya</t>
  </si>
  <si>
    <t>https://ab.uu.edu.ua/edu-discipline/pozitivna_psihoterapiya</t>
  </si>
  <si>
    <t>https://ab.uu.edu.ua/edu-discipline/vstup_do_psihoanalizu</t>
  </si>
  <si>
    <t>https://ab.uu.edu.ua/edu-discipline/matemat_metodi_v_psihologii</t>
  </si>
  <si>
    <t>https://ab.uu.edu.ua/edu-discipline/osnovi_suyitsidologiyi</t>
  </si>
  <si>
    <t>https://ab.uu.edu.ua/edu-discipline/osnovi_tranzactsiynogo_analizu</t>
  </si>
  <si>
    <t>https://ab.uu.edu.ua/edu-discipline/tehniki_v_geshtalt_terapii</t>
  </si>
  <si>
    <t>https://ab.uu.edu.ua/edu-discipline/victimologiya1</t>
  </si>
  <si>
    <t>Мейджор «Іміджева психологія»</t>
  </si>
  <si>
    <t>Практикум із нейропсихологічної корекції</t>
  </si>
  <si>
    <t xml:space="preserve">В.о. директора Інституту </t>
  </si>
  <si>
    <t>______________ Олеся ХОЛОДОВА</t>
  </si>
  <si>
    <t>"20" квітня 2023 року</t>
  </si>
  <si>
    <t>"10" квітня 2023 року</t>
  </si>
  <si>
    <t>"13" квітня 2023 року</t>
  </si>
  <si>
    <t>"14" березня 2023 року</t>
  </si>
  <si>
    <t>В.О. директора Інституту соціальних технологій</t>
  </si>
  <si>
    <t>______________Олеся ХОЛОДОВА</t>
  </si>
  <si>
    <t>https://vo.uu.edu.ua/course/view.php?id=20933</t>
  </si>
  <si>
    <t>https://vo.uu.edu.ua/course/view.php?id=20934</t>
  </si>
  <si>
    <t>ID за базою ЄДЕБО 10527</t>
  </si>
  <si>
    <t>протокол № 4</t>
  </si>
  <si>
    <t>Охорона праці, безпека життєдіяльності та цивільний захист</t>
  </si>
  <si>
    <t>ОК 1.4</t>
  </si>
  <si>
    <t xml:space="preserve">Академічна українська та іноземна мова </t>
  </si>
  <si>
    <t>Основи когнітивно-поведінкової психотерапії</t>
  </si>
  <si>
    <t>ВК 1.8</t>
  </si>
  <si>
    <t>https://ab.uu.edu.ua/edu-discipline/osnovi_kognitivno_povedinkovoi_terapii</t>
  </si>
  <si>
    <t>https://vo.uu.edu.ua/course/view.php?id=21245</t>
  </si>
  <si>
    <t>https://ab.uu.edu.ua/edu-discipline/psihologiya_dozvillya_ta_recreacii</t>
  </si>
  <si>
    <t>Сучасні освітні технології у вищій школі</t>
  </si>
  <si>
    <t>https://ab.uu.edu.ua/edu-discipline/practicum_iz_psiholog_corectsii</t>
  </si>
  <si>
    <t>https://ab.uu.edu.ua/edu-discipline/psihologiya_destructivnoi_ta_zalezhnoi_povedinki</t>
  </si>
  <si>
    <t>https://vo.uu.edu.ua/course/view.php?id=21249</t>
  </si>
  <si>
    <t>Начальник відділу методичної роботи</t>
  </si>
  <si>
    <t>______________Вікторія БАУЛА</t>
  </si>
  <si>
    <t>Методологічні засади психологічного супроводу розвитку особистості</t>
  </si>
  <si>
    <t xml:space="preserve">https://vo.uu.edu.ua/course/view.php?id=21250 </t>
  </si>
  <si>
    <t xml:space="preserve">https://ab.uu.edu.ua/edu-discipline/suchasni_osvitni_tehnologii_u_vischiy_shkoli </t>
  </si>
  <si>
    <t xml:space="preserve">https://ab.uu.edu.ua/edu-discipline/psiholog_suprovid_pidpriemnitskoi_d_ti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</si>
</sst>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19]dd\.mmm"/>
    <numFmt numFmtId="165" formatCode="0.0"/>
    <numFmt numFmtId="166" formatCode="\1\.0"/>
    <numFmt numFmtId="167" formatCode="\1\.00"/>
    <numFmt numFmtId="168" formatCode="\2\.0"/>
    <numFmt numFmtId="169" formatCode="\3\.0"/>
    <numFmt numFmtId="170" formatCode="\3\.00"/>
    <numFmt numFmtId="171" formatCode="0.0%"/>
  </numFmts>
  <fonts count="80">
    <font>
      <sz val="10"/>
      <name val="Arial Cyr"/>
    </font>
    <font>
      <sz val="10"/>
      <name val="Times New Roman Cyr"/>
      <charset val="204"/>
    </font>
    <font>
      <sz val="12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8"/>
      <name val="Times New Roman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sz val="10"/>
      <color indexed="56"/>
      <name val="Arial Cyr"/>
      <charset val="204"/>
    </font>
    <font>
      <sz val="8"/>
      <color indexed="56"/>
      <name val="Arial Cyr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rgb="FF974706"/>
      <name val="Calibri"/>
      <family val="2"/>
      <charset val="204"/>
    </font>
    <font>
      <b/>
      <sz val="12"/>
      <color indexed="5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1"/>
      <color rgb="FF97470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33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.25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</font>
    <font>
      <b/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974706"/>
      <name val="Times New Roman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3" tint="-0.249977111117893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0" fillId="0" borderId="0">
      <protection locked="0"/>
    </xf>
    <xf numFmtId="0" fontId="45" fillId="0" borderId="0">
      <protection locked="0"/>
    </xf>
    <xf numFmtId="9" fontId="45" fillId="0" borderId="0">
      <alignment vertical="top"/>
      <protection locked="0"/>
    </xf>
    <xf numFmtId="0" fontId="15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9" fontId="64" fillId="0" borderId="0" applyFont="0" applyFill="0" applyBorder="0" applyAlignment="0" applyProtection="0"/>
  </cellStyleXfs>
  <cellXfs count="1014">
    <xf numFmtId="0" fontId="0" fillId="0" borderId="0" xfId="0">
      <alignment vertic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wrapText="1"/>
    </xf>
    <xf numFmtId="0" fontId="5" fillId="0" borderId="0" xfId="0" applyFont="1" applyAlignment="1"/>
    <xf numFmtId="0" fontId="2" fillId="0" borderId="0" xfId="0" quotePrefix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quotePrefix="1" applyFont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4" fillId="0" borderId="1" xfId="0" applyFont="1" applyBorder="1" applyAlignment="1"/>
    <xf numFmtId="0" fontId="11" fillId="0" borderId="1" xfId="0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3" xfId="0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4" fillId="0" borderId="8" xfId="0" applyFont="1" applyBorder="1" applyAlignment="1">
      <alignment horizontal="centerContinuous"/>
    </xf>
    <xf numFmtId="0" fontId="14" fillId="0" borderId="10" xfId="0" applyFont="1" applyBorder="1" applyAlignment="1">
      <alignment horizontal="centerContinuous"/>
    </xf>
    <xf numFmtId="0" fontId="14" fillId="0" borderId="9" xfId="0" applyFont="1" applyBorder="1" applyAlignment="1">
      <alignment horizontal="centerContinuous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1" xfId="0" applyFont="1" applyBorder="1" applyAlignment="1"/>
    <xf numFmtId="0" fontId="14" fillId="0" borderId="11" xfId="0" applyFont="1" applyBorder="1" applyAlignment="1">
      <alignment horizontal="centerContinuous"/>
    </xf>
    <xf numFmtId="0" fontId="14" fillId="0" borderId="12" xfId="0" applyFont="1" applyBorder="1" applyAlignment="1"/>
    <xf numFmtId="0" fontId="14" fillId="0" borderId="10" xfId="0" applyFont="1" applyBorder="1" applyAlignment="1"/>
    <xf numFmtId="0" fontId="7" fillId="0" borderId="13" xfId="0" applyFont="1" applyBorder="1" applyAlignment="1">
      <alignment horizontal="centerContinuous"/>
    </xf>
    <xf numFmtId="0" fontId="4" fillId="0" borderId="14" xfId="0" applyFont="1" applyBorder="1" applyAlignment="1"/>
    <xf numFmtId="0" fontId="2" fillId="0" borderId="14" xfId="0" applyFont="1" applyBorder="1" applyAlignment="1"/>
    <xf numFmtId="0" fontId="11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8" fillId="0" borderId="14" xfId="0" applyFont="1" applyBorder="1" applyAlignment="1">
      <alignment horizontal="center"/>
    </xf>
    <xf numFmtId="0" fontId="11" fillId="0" borderId="14" xfId="0" applyFont="1" applyBorder="1" applyAlignment="1"/>
    <xf numFmtId="0" fontId="16" fillId="0" borderId="14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6" fillId="0" borderId="14" xfId="0" applyFont="1" applyBorder="1" applyAlignment="1">
      <alignment horizontal="center"/>
    </xf>
    <xf numFmtId="0" fontId="11" fillId="0" borderId="14" xfId="0" applyFont="1" applyBorder="1" applyAlignment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Continuous"/>
    </xf>
    <xf numFmtId="0" fontId="4" fillId="0" borderId="10" xfId="0" applyFont="1" applyBorder="1" applyAlignment="1"/>
    <xf numFmtId="0" fontId="2" fillId="0" borderId="10" xfId="0" applyFont="1" applyBorder="1" applyAlignment="1"/>
    <xf numFmtId="0" fontId="11" fillId="0" borderId="10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11" fillId="0" borderId="10" xfId="0" applyFont="1" applyBorder="1" applyAlignment="1"/>
    <xf numFmtId="0" fontId="16" fillId="0" borderId="10" xfId="0" applyFont="1" applyBorder="1" applyAlignment="1">
      <alignment horizontal="centerContinuous"/>
    </xf>
    <xf numFmtId="0" fontId="6" fillId="0" borderId="10" xfId="0" applyFont="1" applyBorder="1" applyAlignment="1">
      <alignment horizontal="center"/>
    </xf>
    <xf numFmtId="0" fontId="11" fillId="0" borderId="10" xfId="0" applyFont="1" applyBorder="1" applyAlignment="1"/>
    <xf numFmtId="0" fontId="7" fillId="0" borderId="18" xfId="0" applyFont="1" applyBorder="1" applyAlignment="1">
      <alignment horizontal="centerContinuous"/>
    </xf>
    <xf numFmtId="0" fontId="17" fillId="0" borderId="10" xfId="0" applyFont="1" applyBorder="1" applyAlignment="1"/>
    <xf numFmtId="0" fontId="7" fillId="0" borderId="19" xfId="0" applyFont="1" applyBorder="1" applyAlignment="1">
      <alignment horizontal="centerContinuous"/>
    </xf>
    <xf numFmtId="0" fontId="4" fillId="0" borderId="12" xfId="0" applyFont="1" applyBorder="1" applyAlignment="1"/>
    <xf numFmtId="0" fontId="8" fillId="0" borderId="12" xfId="0" applyFont="1" applyBorder="1" applyAlignment="1">
      <alignment horizontal="centerContinuous"/>
    </xf>
    <xf numFmtId="0" fontId="11" fillId="0" borderId="12" xfId="0" applyFont="1" applyBorder="1" applyAlignment="1">
      <alignment horizontal="centerContinuous"/>
    </xf>
    <xf numFmtId="0" fontId="7" fillId="0" borderId="20" xfId="0" applyFont="1" applyBorder="1" applyAlignment="1">
      <alignment horizontal="centerContinuous"/>
    </xf>
    <xf numFmtId="0" fontId="11" fillId="0" borderId="0" xfId="0" applyFont="1" applyAlignment="1"/>
    <xf numFmtId="0" fontId="10" fillId="0" borderId="21" xfId="0" applyFont="1" applyBorder="1" applyAlignment="1"/>
    <xf numFmtId="0" fontId="16" fillId="0" borderId="21" xfId="0" applyFont="1" applyBorder="1" applyAlignment="1">
      <alignment horizontal="centerContinuous"/>
    </xf>
    <xf numFmtId="0" fontId="14" fillId="0" borderId="21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1" fillId="0" borderId="0" xfId="0" applyFont="1" applyAlignment="1"/>
    <xf numFmtId="0" fontId="18" fillId="0" borderId="0" xfId="0" applyFont="1" applyAlignment="1"/>
    <xf numFmtId="0" fontId="18" fillId="0" borderId="0" xfId="0" applyFont="1" applyAlignment="1">
      <alignment horizontal="centerContinuous"/>
    </xf>
    <xf numFmtId="0" fontId="6" fillId="0" borderId="21" xfId="0" applyFont="1" applyBorder="1" applyAlignment="1">
      <alignment horizontal="center"/>
    </xf>
    <xf numFmtId="164" fontId="15" fillId="0" borderId="0" xfId="0" applyNumberFormat="1" applyFont="1" applyAlignment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22" xfId="0" applyFont="1" applyBorder="1" applyAlignment="1"/>
    <xf numFmtId="0" fontId="15" fillId="0" borderId="23" xfId="0" applyFont="1" applyBorder="1" applyAlignment="1"/>
    <xf numFmtId="0" fontId="15" fillId="0" borderId="26" xfId="0" applyFont="1" applyBorder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5" fillId="0" borderId="27" xfId="0" applyFont="1" applyBorder="1" applyAlignment="1"/>
    <xf numFmtId="0" fontId="15" fillId="0" borderId="2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7" xfId="0" applyFont="1" applyBorder="1" applyAlignment="1">
      <alignment horizontal="center" textRotation="90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Continuous"/>
    </xf>
    <xf numFmtId="0" fontId="15" fillId="0" borderId="9" xfId="0" applyFont="1" applyBorder="1" applyAlignment="1"/>
    <xf numFmtId="0" fontId="15" fillId="0" borderId="27" xfId="0" applyFont="1" applyBorder="1" applyAlignment="1">
      <alignment horizontal="centerContinuous"/>
    </xf>
    <xf numFmtId="0" fontId="15" fillId="0" borderId="10" xfId="0" applyFont="1" applyBorder="1" applyAlignment="1">
      <alignment horizontal="centerContinuous"/>
    </xf>
    <xf numFmtId="0" fontId="15" fillId="0" borderId="10" xfId="0" applyFont="1" applyBorder="1" applyAlignment="1"/>
    <xf numFmtId="0" fontId="15" fillId="0" borderId="32" xfId="0" applyFont="1" applyBorder="1" applyAlignment="1"/>
    <xf numFmtId="0" fontId="15" fillId="0" borderId="33" xfId="0" applyFont="1" applyBorder="1" applyAlignment="1"/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 textRotation="90"/>
    </xf>
    <xf numFmtId="0" fontId="15" fillId="0" borderId="33" xfId="0" applyFont="1" applyBorder="1" applyAlignment="1">
      <alignment horizontal="centerContinuous"/>
    </xf>
    <xf numFmtId="0" fontId="15" fillId="0" borderId="35" xfId="0" applyFont="1" applyBorder="1" applyAlignment="1">
      <alignment horizontal="centerContinuous"/>
    </xf>
    <xf numFmtId="0" fontId="20" fillId="0" borderId="10" xfId="0" applyFont="1" applyBorder="1" applyAlignment="1"/>
    <xf numFmtId="0" fontId="15" fillId="0" borderId="15" xfId="0" applyFont="1" applyBorder="1" applyAlignment="1"/>
    <xf numFmtId="165" fontId="21" fillId="0" borderId="36" xfId="0" applyNumberFormat="1" applyFont="1" applyBorder="1" applyAlignment="1"/>
    <xf numFmtId="1" fontId="21" fillId="0" borderId="10" xfId="0" applyNumberFormat="1" applyFont="1" applyBorder="1" applyAlignment="1"/>
    <xf numFmtId="166" fontId="15" fillId="0" borderId="37" xfId="0" applyNumberFormat="1" applyFont="1" applyBorder="1" applyAlignment="1">
      <alignment horizontal="center"/>
    </xf>
    <xf numFmtId="165" fontId="22" fillId="0" borderId="9" xfId="0" applyNumberFormat="1" applyFont="1" applyBorder="1" applyAlignment="1"/>
    <xf numFmtId="1" fontId="23" fillId="0" borderId="38" xfId="0" applyNumberFormat="1" applyFont="1" applyBorder="1" applyAlignment="1" applyProtection="1">
      <alignment horizontal="center" vertical="center"/>
      <protection hidden="1"/>
    </xf>
    <xf numFmtId="166" fontId="15" fillId="0" borderId="37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167" fontId="15" fillId="0" borderId="37" xfId="0" applyNumberFormat="1" applyFont="1" applyBorder="1" applyAlignment="1">
      <alignment horizontal="center"/>
    </xf>
    <xf numFmtId="165" fontId="21" fillId="0" borderId="10" xfId="0" applyNumberFormat="1" applyFont="1" applyBorder="1" applyAlignment="1"/>
    <xf numFmtId="0" fontId="21" fillId="0" borderId="10" xfId="0" applyFont="1" applyBorder="1" applyAlignment="1"/>
    <xf numFmtId="168" fontId="15" fillId="0" borderId="9" xfId="0" applyNumberFormat="1" applyFont="1" applyBorder="1" applyAlignment="1"/>
    <xf numFmtId="0" fontId="15" fillId="0" borderId="9" xfId="0" applyNumberFormat="1" applyFont="1" applyBorder="1" applyAlignment="1">
      <alignment horizontal="center"/>
    </xf>
    <xf numFmtId="1" fontId="23" fillId="0" borderId="39" xfId="0" applyNumberFormat="1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>
      <alignment horizontal="left"/>
    </xf>
    <xf numFmtId="49" fontId="15" fillId="0" borderId="9" xfId="0" applyNumberFormat="1" applyFont="1" applyBorder="1" applyAlignment="1">
      <alignment horizontal="center"/>
    </xf>
    <xf numFmtId="0" fontId="15" fillId="0" borderId="0" xfId="0" quotePrefix="1" applyFont="1" applyAlignment="1">
      <alignment horizontal="left"/>
    </xf>
    <xf numFmtId="0" fontId="24" fillId="0" borderId="0" xfId="0" applyFont="1" applyBorder="1" applyAlignment="1"/>
    <xf numFmtId="169" fontId="15" fillId="0" borderId="9" xfId="0" applyNumberFormat="1" applyFont="1" applyBorder="1" applyAlignment="1"/>
    <xf numFmtId="170" fontId="15" fillId="0" borderId="9" xfId="0" applyNumberFormat="1" applyFont="1" applyBorder="1" applyAlignment="1"/>
    <xf numFmtId="0" fontId="15" fillId="0" borderId="9" xfId="0" quotePrefix="1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0" xfId="0" applyFont="1" applyBorder="1" applyAlignment="1"/>
    <xf numFmtId="49" fontId="15" fillId="0" borderId="9" xfId="0" applyNumberFormat="1" applyFont="1" applyBorder="1" applyAlignment="1">
      <alignment horizontal="centerContinuous"/>
    </xf>
    <xf numFmtId="49" fontId="15" fillId="0" borderId="10" xfId="0" applyNumberFormat="1" applyFont="1" applyBorder="1" applyAlignment="1">
      <alignment horizontal="centerContinuous"/>
    </xf>
    <xf numFmtId="0" fontId="24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49" fontId="15" fillId="0" borderId="9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top"/>
    </xf>
    <xf numFmtId="0" fontId="15" fillId="0" borderId="9" xfId="0" applyFont="1" applyBorder="1" applyAlignment="1">
      <alignment horizontal="left" vertical="center" wrapText="1"/>
    </xf>
    <xf numFmtId="49" fontId="15" fillId="0" borderId="11" xfId="0" applyNumberFormat="1" applyFont="1" applyBorder="1" applyAlignment="1">
      <alignment horizontal="center" vertical="top"/>
    </xf>
    <xf numFmtId="0" fontId="15" fillId="0" borderId="40" xfId="0" applyFont="1" applyBorder="1" applyAlignment="1"/>
    <xf numFmtId="0" fontId="15" fillId="0" borderId="40" xfId="0" applyFont="1" applyBorder="1" applyAlignment="1">
      <alignment horizontal="center"/>
    </xf>
    <xf numFmtId="0" fontId="15" fillId="0" borderId="11" xfId="0" applyFont="1" applyBorder="1" applyAlignment="1"/>
    <xf numFmtId="0" fontId="15" fillId="0" borderId="41" xfId="0" applyFont="1" applyBorder="1" applyAlignment="1"/>
    <xf numFmtId="0" fontId="15" fillId="0" borderId="42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1" xfId="0" applyFont="1" applyBorder="1" applyAlignment="1"/>
    <xf numFmtId="0" fontId="15" fillId="0" borderId="14" xfId="0" applyFont="1" applyBorder="1" applyAlignment="1"/>
    <xf numFmtId="0" fontId="15" fillId="0" borderId="2" xfId="0" applyFont="1" applyBorder="1" applyAlignment="1"/>
    <xf numFmtId="0" fontId="15" fillId="0" borderId="37" xfId="0" applyFont="1" applyBorder="1" applyAlignment="1"/>
    <xf numFmtId="49" fontId="15" fillId="0" borderId="29" xfId="0" applyNumberFormat="1" applyFont="1" applyBorder="1" applyAlignment="1">
      <alignment horizontal="center" vertical="top"/>
    </xf>
    <xf numFmtId="0" fontId="15" fillId="0" borderId="31" xfId="0" applyFont="1" applyBorder="1" applyAlignment="1">
      <alignment horizontal="left" vertical="center" wrapText="1"/>
    </xf>
    <xf numFmtId="0" fontId="25" fillId="0" borderId="9" xfId="0" applyFont="1" applyBorder="1" applyAlignment="1"/>
    <xf numFmtId="0" fontId="15" fillId="0" borderId="7" xfId="0" applyFont="1" applyBorder="1" applyAlignment="1"/>
    <xf numFmtId="165" fontId="21" fillId="0" borderId="7" xfId="0" applyNumberFormat="1" applyFont="1" applyBorder="1" applyAlignment="1">
      <alignment horizontal="center"/>
    </xf>
    <xf numFmtId="170" fontId="15" fillId="0" borderId="11" xfId="0" applyNumberFormat="1" applyFont="1" applyBorder="1" applyAlignment="1"/>
    <xf numFmtId="0" fontId="25" fillId="0" borderId="0" xfId="0" applyFont="1" applyBorder="1" applyAlignment="1"/>
    <xf numFmtId="1" fontId="15" fillId="0" borderId="9" xfId="0" applyNumberFormat="1" applyFont="1" applyBorder="1" applyAlignment="1"/>
    <xf numFmtId="0" fontId="15" fillId="0" borderId="6" xfId="0" applyFont="1" applyBorder="1" applyAlignment="1"/>
    <xf numFmtId="0" fontId="15" fillId="0" borderId="4" xfId="0" applyFont="1" applyBorder="1" applyAlignment="1"/>
    <xf numFmtId="1" fontId="15" fillId="0" borderId="10" xfId="0" applyNumberFormat="1" applyFont="1" applyBorder="1" applyAlignment="1"/>
    <xf numFmtId="0" fontId="15" fillId="0" borderId="43" xfId="0" applyFont="1" applyBorder="1" applyAlignment="1"/>
    <xf numFmtId="0" fontId="15" fillId="0" borderId="12" xfId="0" applyFont="1" applyBorder="1" applyAlignment="1"/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/>
    <xf numFmtId="0" fontId="15" fillId="0" borderId="44" xfId="0" applyFont="1" applyBorder="1" applyAlignment="1"/>
    <xf numFmtId="0" fontId="25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5" fillId="0" borderId="45" xfId="0" applyFont="1" applyBorder="1" applyAlignment="1">
      <alignment horizontal="centerContinuous"/>
    </xf>
    <xf numFmtId="0" fontId="25" fillId="0" borderId="46" xfId="0" applyFont="1" applyBorder="1" applyAlignment="1">
      <alignment horizontal="centerContinuous"/>
    </xf>
    <xf numFmtId="0" fontId="25" fillId="0" borderId="47" xfId="0" applyFont="1" applyBorder="1" applyAlignment="1">
      <alignment horizontal="centerContinuous"/>
    </xf>
    <xf numFmtId="0" fontId="25" fillId="0" borderId="27" xfId="0" applyFont="1" applyBorder="1" applyAlignment="1">
      <alignment horizontal="centerContinuous"/>
    </xf>
    <xf numFmtId="0" fontId="15" fillId="0" borderId="45" xfId="0" applyFont="1" applyBorder="1" applyAlignment="1"/>
    <xf numFmtId="0" fontId="25" fillId="0" borderId="0" xfId="0" applyFont="1" applyAlignment="1">
      <alignment horizontal="centerContinuous"/>
    </xf>
    <xf numFmtId="0" fontId="15" fillId="0" borderId="48" xfId="0" applyFont="1" applyBorder="1" applyAlignment="1"/>
    <xf numFmtId="0" fontId="15" fillId="0" borderId="43" xfId="0" applyFont="1" applyBorder="1" applyAlignment="1">
      <alignment horizontal="centerContinuous"/>
    </xf>
    <xf numFmtId="0" fontId="26" fillId="0" borderId="12" xfId="0" applyFont="1" applyBorder="1" applyAlignment="1"/>
    <xf numFmtId="0" fontId="26" fillId="0" borderId="20" xfId="0" applyFont="1" applyBorder="1" applyAlignment="1"/>
    <xf numFmtId="0" fontId="15" fillId="0" borderId="41" xfId="0" applyFont="1" applyBorder="1" applyAlignment="1">
      <alignment horizontal="centerContinuous"/>
    </xf>
    <xf numFmtId="0" fontId="25" fillId="0" borderId="41" xfId="0" applyFont="1" applyBorder="1" applyAlignment="1">
      <alignment horizontal="centerContinuous"/>
    </xf>
    <xf numFmtId="0" fontId="25" fillId="0" borderId="1" xfId="0" applyFont="1" applyBorder="1" applyAlignment="1">
      <alignment horizontal="centerContinuous"/>
    </xf>
    <xf numFmtId="0" fontId="15" fillId="0" borderId="49" xfId="0" applyFont="1" applyBorder="1" applyAlignment="1"/>
    <xf numFmtId="0" fontId="15" fillId="0" borderId="1" xfId="0" applyFont="1" applyBorder="1" applyAlignment="1">
      <alignment horizontal="centerContinuous"/>
    </xf>
    <xf numFmtId="0" fontId="15" fillId="0" borderId="18" xfId="0" applyFont="1" applyBorder="1" applyAlignment="1">
      <alignment horizontal="centerContinuous"/>
    </xf>
    <xf numFmtId="0" fontId="15" fillId="0" borderId="47" xfId="0" applyFont="1" applyBorder="1" applyAlignment="1">
      <alignment horizontal="centerContinuous"/>
    </xf>
    <xf numFmtId="0" fontId="15" fillId="0" borderId="0" xfId="0" applyFont="1" applyAlignment="1"/>
    <xf numFmtId="0" fontId="15" fillId="0" borderId="50" xfId="0" applyFont="1" applyBorder="1" applyAlignment="1"/>
    <xf numFmtId="0" fontId="15" fillId="0" borderId="51" xfId="0" applyFont="1" applyBorder="1" applyAlignment="1">
      <alignment horizontal="centerContinuous"/>
    </xf>
    <xf numFmtId="0" fontId="15" fillId="0" borderId="50" xfId="0" applyFont="1" applyBorder="1" applyAlignment="1">
      <alignment horizontal="centerContinuous"/>
    </xf>
    <xf numFmtId="0" fontId="15" fillId="0" borderId="12" xfId="0" applyFont="1" applyBorder="1" applyAlignment="1">
      <alignment horizontal="centerContinuous"/>
    </xf>
    <xf numFmtId="0" fontId="15" fillId="0" borderId="20" xfId="0" applyFont="1" applyBorder="1" applyAlignment="1">
      <alignment horizontal="centerContinuous"/>
    </xf>
    <xf numFmtId="0" fontId="15" fillId="0" borderId="52" xfId="0" applyFont="1" applyBorder="1" applyAlignment="1"/>
    <xf numFmtId="0" fontId="15" fillId="0" borderId="52" xfId="0" applyFont="1" applyBorder="1" applyAlignment="1"/>
    <xf numFmtId="0" fontId="27" fillId="0" borderId="0" xfId="2" applyFont="1" applyAlignment="1" applyProtection="1">
      <alignment vertical="center"/>
    </xf>
    <xf numFmtId="0" fontId="27" fillId="0" borderId="0" xfId="2" applyFont="1" applyAlignment="1" applyProtection="1">
      <alignment horizontal="center" vertical="center"/>
    </xf>
    <xf numFmtId="0" fontId="36" fillId="0" borderId="0" xfId="2" applyFont="1" applyAlignment="1" applyProtection="1">
      <alignment horizontal="centerContinuous" vertical="center"/>
    </xf>
    <xf numFmtId="0" fontId="27" fillId="0" borderId="0" xfId="2" applyFont="1" applyAlignment="1" applyProtection="1">
      <alignment horizontal="centerContinuous" vertical="center"/>
    </xf>
    <xf numFmtId="0" fontId="27" fillId="0" borderId="0" xfId="2" applyFont="1" applyBorder="1" applyAlignment="1" applyProtection="1">
      <alignment horizontal="centerContinuous" vertical="center"/>
    </xf>
    <xf numFmtId="0" fontId="27" fillId="0" borderId="18" xfId="2" applyFont="1" applyBorder="1" applyAlignment="1" applyProtection="1">
      <alignment horizontal="center" vertical="center"/>
    </xf>
    <xf numFmtId="0" fontId="27" fillId="3" borderId="18" xfId="2" applyFont="1" applyFill="1" applyBorder="1" applyAlignment="1" applyProtection="1">
      <alignment horizontal="center" vertical="center"/>
    </xf>
    <xf numFmtId="0" fontId="27" fillId="0" borderId="78" xfId="2" applyFont="1" applyBorder="1" applyAlignment="1" applyProtection="1">
      <alignment horizontal="center" vertical="center"/>
    </xf>
    <xf numFmtId="0" fontId="27" fillId="0" borderId="79" xfId="2" applyFont="1" applyBorder="1" applyAlignment="1" applyProtection="1">
      <alignment horizontal="center" vertical="center"/>
    </xf>
    <xf numFmtId="0" fontId="27" fillId="3" borderId="79" xfId="2" applyFont="1" applyFill="1" applyBorder="1" applyAlignment="1" applyProtection="1">
      <alignment horizontal="center" vertical="center"/>
    </xf>
    <xf numFmtId="0" fontId="27" fillId="0" borderId="80" xfId="2" applyFont="1" applyBorder="1" applyAlignment="1" applyProtection="1">
      <alignment horizontal="center" vertical="center"/>
    </xf>
    <xf numFmtId="0" fontId="31" fillId="0" borderId="0" xfId="2" applyFont="1" applyAlignment="1" applyProtection="1">
      <alignment vertical="center"/>
    </xf>
    <xf numFmtId="0" fontId="31" fillId="0" borderId="10" xfId="2" applyFont="1" applyBorder="1" applyAlignment="1" applyProtection="1">
      <alignment horizontal="center" vertical="center"/>
    </xf>
    <xf numFmtId="0" fontId="37" fillId="0" borderId="0" xfId="2" applyFont="1" applyAlignment="1" applyProtection="1">
      <alignment vertical="center"/>
    </xf>
    <xf numFmtId="0" fontId="48" fillId="0" borderId="15" xfId="2" applyFont="1" applyBorder="1" applyAlignment="1" applyProtection="1">
      <alignment horizontal="center" vertical="center"/>
    </xf>
    <xf numFmtId="0" fontId="48" fillId="0" borderId="42" xfId="2" applyFont="1" applyBorder="1" applyAlignment="1" applyProtection="1">
      <alignment horizontal="center" vertical="center"/>
    </xf>
    <xf numFmtId="0" fontId="47" fillId="0" borderId="7" xfId="2" applyFont="1" applyBorder="1" applyAlignment="1">
      <alignment horizontal="center" vertical="center"/>
      <protection locked="0"/>
    </xf>
    <xf numFmtId="1" fontId="47" fillId="0" borderId="84" xfId="2" applyNumberFormat="1" applyFont="1" applyBorder="1" applyAlignment="1">
      <alignment horizontal="center" vertical="center"/>
      <protection locked="0"/>
    </xf>
    <xf numFmtId="9" fontId="27" fillId="0" borderId="0" xfId="3" applyFont="1" applyAlignment="1" applyProtection="1">
      <alignment vertical="center"/>
    </xf>
    <xf numFmtId="0" fontId="47" fillId="0" borderId="31" xfId="2" applyFont="1" applyFill="1" applyBorder="1" applyAlignment="1">
      <alignment horizontal="center" vertical="center"/>
      <protection locked="0"/>
    </xf>
    <xf numFmtId="1" fontId="47" fillId="0" borderId="84" xfId="2" applyNumberFormat="1" applyFont="1" applyFill="1" applyBorder="1" applyAlignment="1">
      <alignment horizontal="center" vertical="center"/>
      <protection locked="0"/>
    </xf>
    <xf numFmtId="0" fontId="47" fillId="0" borderId="18" xfId="2" applyFont="1" applyFill="1" applyBorder="1" applyAlignment="1">
      <alignment horizontal="center" vertical="center"/>
      <protection locked="0"/>
    </xf>
    <xf numFmtId="0" fontId="47" fillId="0" borderId="31" xfId="2" applyFont="1" applyBorder="1" applyAlignment="1">
      <alignment horizontal="center" vertical="center"/>
      <protection locked="0"/>
    </xf>
    <xf numFmtId="1" fontId="47" fillId="0" borderId="72" xfId="2" applyNumberFormat="1" applyFont="1" applyBorder="1" applyAlignment="1">
      <alignment horizontal="center" vertical="center"/>
      <protection locked="0"/>
    </xf>
    <xf numFmtId="1" fontId="36" fillId="7" borderId="21" xfId="2" applyNumberFormat="1" applyFont="1" applyFill="1" applyBorder="1" applyAlignment="1" applyProtection="1">
      <alignment horizontal="center" vertical="center"/>
    </xf>
    <xf numFmtId="1" fontId="36" fillId="7" borderId="85" xfId="2" applyNumberFormat="1" applyFont="1" applyFill="1" applyBorder="1" applyAlignment="1" applyProtection="1">
      <alignment horizontal="center" vertical="center"/>
    </xf>
    <xf numFmtId="1" fontId="36" fillId="7" borderId="83" xfId="2" applyNumberFormat="1" applyFont="1" applyFill="1" applyBorder="1" applyAlignment="1" applyProtection="1">
      <alignment horizontal="center" vertical="center"/>
    </xf>
    <xf numFmtId="0" fontId="47" fillId="0" borderId="29" xfId="2" applyFont="1" applyBorder="1" applyAlignment="1" applyProtection="1">
      <alignment horizontal="center" vertical="center"/>
    </xf>
    <xf numFmtId="1" fontId="47" fillId="3" borderId="10" xfId="2" applyNumberFormat="1" applyFont="1" applyFill="1" applyBorder="1" applyAlignment="1" applyProtection="1">
      <alignment horizontal="center" vertical="center"/>
    </xf>
    <xf numFmtId="1" fontId="47" fillId="3" borderId="29" xfId="2" applyNumberFormat="1" applyFont="1" applyFill="1" applyBorder="1" applyAlignment="1" applyProtection="1">
      <alignment horizontal="center" vertical="center"/>
    </xf>
    <xf numFmtId="0" fontId="43" fillId="3" borderId="17" xfId="2" applyFont="1" applyFill="1" applyBorder="1" applyAlignment="1" applyProtection="1">
      <alignment horizontal="center" vertical="center"/>
    </xf>
    <xf numFmtId="0" fontId="43" fillId="3" borderId="10" xfId="2" applyFont="1" applyFill="1" applyBorder="1" applyAlignment="1" applyProtection="1">
      <alignment horizontal="center" vertical="center"/>
    </xf>
    <xf numFmtId="0" fontId="47" fillId="0" borderId="18" xfId="2" applyFont="1" applyFill="1" applyBorder="1" applyAlignment="1" applyProtection="1">
      <alignment horizontal="center" vertical="center"/>
    </xf>
    <xf numFmtId="0" fontId="43" fillId="0" borderId="10" xfId="2" applyNumberFormat="1" applyFont="1" applyFill="1" applyBorder="1" applyAlignment="1">
      <alignment horizontal="center" vertical="center"/>
      <protection locked="0"/>
    </xf>
    <xf numFmtId="0" fontId="43" fillId="0" borderId="10" xfId="2" applyFont="1" applyFill="1" applyBorder="1" applyAlignment="1">
      <alignment horizontal="center" vertical="center"/>
      <protection locked="0"/>
    </xf>
    <xf numFmtId="0" fontId="43" fillId="0" borderId="10" xfId="2" applyFont="1" applyFill="1" applyBorder="1" applyAlignment="1" applyProtection="1">
      <alignment horizontal="center" vertical="center"/>
    </xf>
    <xf numFmtId="0" fontId="48" fillId="0" borderId="15" xfId="2" applyFont="1" applyBorder="1" applyAlignment="1" applyProtection="1">
      <alignment horizontal="left" vertical="center"/>
    </xf>
    <xf numFmtId="1" fontId="48" fillId="3" borderId="15" xfId="2" applyNumberFormat="1" applyFont="1" applyFill="1" applyBorder="1" applyAlignment="1" applyProtection="1">
      <alignment horizontal="center" vertical="center"/>
    </xf>
    <xf numFmtId="1" fontId="48" fillId="3" borderId="42" xfId="2" applyNumberFormat="1" applyFont="1" applyFill="1" applyBorder="1" applyAlignment="1" applyProtection="1">
      <alignment horizontal="center" vertical="center"/>
    </xf>
    <xf numFmtId="1" fontId="48" fillId="3" borderId="7" xfId="2" applyNumberFormat="1" applyFont="1" applyFill="1" applyBorder="1" applyAlignment="1" applyProtection="1">
      <alignment horizontal="center" vertical="center"/>
    </xf>
    <xf numFmtId="1" fontId="48" fillId="0" borderId="51" xfId="2" applyNumberFormat="1" applyFont="1" applyFill="1" applyBorder="1" applyAlignment="1" applyProtection="1">
      <alignment horizontal="center" vertical="center"/>
    </xf>
    <xf numFmtId="0" fontId="40" fillId="0" borderId="10" xfId="2" applyFont="1" applyBorder="1" applyAlignment="1" applyProtection="1">
      <alignment horizontal="center" vertical="center"/>
    </xf>
    <xf numFmtId="0" fontId="48" fillId="5" borderId="9" xfId="2" applyFont="1" applyFill="1" applyBorder="1" applyAlignment="1" applyProtection="1">
      <alignment horizontal="center" vertical="center"/>
    </xf>
    <xf numFmtId="0" fontId="48" fillId="8" borderId="9" xfId="2" applyFont="1" applyFill="1" applyBorder="1" applyAlignment="1" applyProtection="1">
      <alignment horizontal="center" vertical="center"/>
    </xf>
    <xf numFmtId="1" fontId="48" fillId="5" borderId="56" xfId="2" applyNumberFormat="1" applyFont="1" applyFill="1" applyBorder="1" applyAlignment="1" applyProtection="1">
      <alignment horizontal="center" vertical="center"/>
    </xf>
    <xf numFmtId="1" fontId="48" fillId="5" borderId="27" xfId="2" applyNumberFormat="1" applyFont="1" applyFill="1" applyBorder="1" applyAlignment="1" applyProtection="1">
      <alignment horizontal="center" vertical="center"/>
    </xf>
    <xf numFmtId="1" fontId="48" fillId="5" borderId="9" xfId="2" applyNumberFormat="1" applyFont="1" applyFill="1" applyBorder="1" applyAlignment="1" applyProtection="1">
      <alignment horizontal="center" vertical="center"/>
    </xf>
    <xf numFmtId="1" fontId="48" fillId="5" borderId="37" xfId="2" applyNumberFormat="1" applyFont="1" applyFill="1" applyBorder="1" applyAlignment="1" applyProtection="1">
      <alignment horizontal="center" vertical="center"/>
    </xf>
    <xf numFmtId="1" fontId="48" fillId="5" borderId="50" xfId="2" applyNumberFormat="1" applyFont="1" applyFill="1" applyBorder="1" applyAlignment="1" applyProtection="1">
      <alignment horizontal="center" vertical="center"/>
    </xf>
    <xf numFmtId="0" fontId="37" fillId="0" borderId="0" xfId="2" applyFont="1" applyBorder="1" applyAlignment="1" applyProtection="1">
      <alignment vertical="center"/>
    </xf>
    <xf numFmtId="0" fontId="48" fillId="5" borderId="86" xfId="2" applyFont="1" applyFill="1" applyBorder="1" applyAlignment="1" applyProtection="1">
      <alignment horizontal="center" vertical="center"/>
    </xf>
    <xf numFmtId="1" fontId="48" fillId="5" borderId="21" xfId="2" applyNumberFormat="1" applyFont="1" applyFill="1" applyBorder="1" applyAlignment="1" applyProtection="1">
      <alignment horizontal="center" vertical="center"/>
    </xf>
    <xf numFmtId="9" fontId="48" fillId="5" borderId="89" xfId="3" applyFont="1" applyFill="1" applyBorder="1" applyAlignment="1" applyProtection="1">
      <alignment horizontal="center" vertical="center"/>
    </xf>
    <xf numFmtId="1" fontId="48" fillId="5" borderId="86" xfId="2" applyNumberFormat="1" applyFont="1" applyFill="1" applyBorder="1" applyAlignment="1" applyProtection="1">
      <alignment horizontal="center" vertical="center"/>
    </xf>
    <xf numFmtId="1" fontId="48" fillId="5" borderId="88" xfId="2" applyNumberFormat="1" applyFont="1" applyFill="1" applyBorder="1" applyAlignment="1" applyProtection="1">
      <alignment horizontal="center" vertical="center"/>
    </xf>
    <xf numFmtId="0" fontId="50" fillId="9" borderId="86" xfId="2" applyFont="1" applyFill="1" applyBorder="1" applyAlignment="1" applyProtection="1">
      <alignment horizontal="center" vertical="center"/>
    </xf>
    <xf numFmtId="0" fontId="50" fillId="9" borderId="21" xfId="2" applyFont="1" applyFill="1" applyBorder="1" applyAlignment="1" applyProtection="1">
      <alignment horizontal="center" vertical="center"/>
    </xf>
    <xf numFmtId="0" fontId="37" fillId="0" borderId="0" xfId="2" applyFont="1" applyFill="1" applyBorder="1" applyAlignment="1" applyProtection="1">
      <alignment vertical="center"/>
    </xf>
    <xf numFmtId="168" fontId="54" fillId="0" borderId="0" xfId="2" applyNumberFormat="1" applyFont="1" applyBorder="1" applyAlignment="1" applyProtection="1">
      <alignment horizontal="center" vertical="center"/>
    </xf>
    <xf numFmtId="0" fontId="36" fillId="0" borderId="0" xfId="2" applyFont="1" applyFill="1" applyBorder="1" applyAlignment="1" applyProtection="1">
      <alignment horizontal="right" vertical="center"/>
    </xf>
    <xf numFmtId="1" fontId="36" fillId="7" borderId="87" xfId="2" applyNumberFormat="1" applyFont="1" applyFill="1" applyBorder="1" applyAlignment="1" applyProtection="1">
      <alignment horizontal="center" vertical="center"/>
    </xf>
    <xf numFmtId="1" fontId="37" fillId="0" borderId="0" xfId="2" applyNumberFormat="1" applyFont="1" applyAlignment="1" applyProtection="1">
      <alignment horizontal="center" vertical="center"/>
    </xf>
    <xf numFmtId="170" fontId="37" fillId="0" borderId="0" xfId="2" applyNumberFormat="1" applyFont="1" applyBorder="1" applyAlignment="1" applyProtection="1">
      <alignment vertical="center"/>
    </xf>
    <xf numFmtId="1" fontId="40" fillId="3" borderId="15" xfId="2" applyNumberFormat="1" applyFont="1" applyFill="1" applyBorder="1" applyAlignment="1" applyProtection="1">
      <alignment horizontal="center" vertical="center"/>
    </xf>
    <xf numFmtId="1" fontId="40" fillId="3" borderId="7" xfId="2" applyNumberFormat="1" applyFont="1" applyFill="1" applyBorder="1" applyAlignment="1" applyProtection="1">
      <alignment horizontal="center" vertical="center"/>
    </xf>
    <xf numFmtId="1" fontId="40" fillId="0" borderId="51" xfId="2" applyNumberFormat="1" applyFont="1" applyFill="1" applyBorder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/>
    </xf>
    <xf numFmtId="1" fontId="37" fillId="3" borderId="10" xfId="2" applyNumberFormat="1" applyFont="1" applyFill="1" applyBorder="1" applyAlignment="1" applyProtection="1">
      <alignment horizontal="center" vertical="center"/>
    </xf>
    <xf numFmtId="1" fontId="37" fillId="3" borderId="31" xfId="2" applyNumberFormat="1" applyFont="1" applyFill="1" applyBorder="1" applyAlignment="1" applyProtection="1">
      <alignment horizontal="center" vertical="center"/>
    </xf>
    <xf numFmtId="1" fontId="37" fillId="4" borderId="18" xfId="2" applyNumberFormat="1" applyFont="1" applyFill="1" applyBorder="1" applyAlignment="1" applyProtection="1">
      <alignment horizontal="center" vertical="center"/>
    </xf>
    <xf numFmtId="0" fontId="37" fillId="0" borderId="0" xfId="2" applyFont="1" applyAlignment="1" applyProtection="1">
      <alignment horizontal="center" vertical="center"/>
    </xf>
    <xf numFmtId="1" fontId="37" fillId="3" borderId="27" xfId="2" applyNumberFormat="1" applyFont="1" applyFill="1" applyBorder="1" applyAlignment="1" applyProtection="1">
      <alignment horizontal="center" vertical="center"/>
    </xf>
    <xf numFmtId="1" fontId="37" fillId="4" borderId="50" xfId="2" applyNumberFormat="1" applyFont="1" applyFill="1" applyBorder="1" applyAlignment="1" applyProtection="1">
      <alignment horizontal="center" vertical="center"/>
    </xf>
    <xf numFmtId="1" fontId="37" fillId="0" borderId="18" xfId="2" applyNumberFormat="1" applyFont="1" applyFill="1" applyBorder="1" applyAlignment="1" applyProtection="1">
      <alignment horizontal="center" vertical="center"/>
    </xf>
    <xf numFmtId="0" fontId="37" fillId="3" borderId="12" xfId="2" applyFont="1" applyFill="1" applyBorder="1" applyAlignment="1" applyProtection="1">
      <alignment horizontal="center" vertical="center"/>
    </xf>
    <xf numFmtId="0" fontId="37" fillId="0" borderId="20" xfId="2" applyFont="1" applyFill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vertical="center"/>
    </xf>
    <xf numFmtId="0" fontId="27" fillId="0" borderId="0" xfId="2" applyFont="1" applyBorder="1" applyAlignment="1" applyProtection="1">
      <alignment vertical="center"/>
    </xf>
    <xf numFmtId="0" fontId="27" fillId="0" borderId="0" xfId="2" applyFont="1" applyBorder="1" applyAlignment="1" applyProtection="1">
      <alignment horizontal="left" vertical="center"/>
    </xf>
    <xf numFmtId="0" fontId="43" fillId="11" borderId="10" xfId="2" applyFont="1" applyFill="1" applyBorder="1" applyAlignment="1" applyProtection="1">
      <alignment horizontal="center" vertical="center"/>
    </xf>
    <xf numFmtId="0" fontId="47" fillId="11" borderId="29" xfId="2" applyFont="1" applyFill="1" applyBorder="1" applyAlignment="1" applyProtection="1">
      <alignment horizontal="center" vertical="center"/>
    </xf>
    <xf numFmtId="0" fontId="47" fillId="11" borderId="31" xfId="2" applyFont="1" applyFill="1" applyBorder="1" applyAlignment="1">
      <alignment horizontal="center" vertical="center"/>
      <protection locked="0"/>
    </xf>
    <xf numFmtId="1" fontId="47" fillId="11" borderId="72" xfId="2" applyNumberFormat="1" applyFont="1" applyFill="1" applyBorder="1" applyAlignment="1">
      <alignment horizontal="center" vertical="center"/>
      <protection locked="0"/>
    </xf>
    <xf numFmtId="0" fontId="47" fillId="11" borderId="18" xfId="2" applyFont="1" applyFill="1" applyBorder="1" applyAlignment="1" applyProtection="1">
      <alignment horizontal="center" vertical="center"/>
    </xf>
    <xf numFmtId="9" fontId="27" fillId="11" borderId="0" xfId="3" applyFont="1" applyFill="1" applyAlignment="1" applyProtection="1">
      <alignment vertical="center"/>
    </xf>
    <xf numFmtId="0" fontId="37" fillId="11" borderId="10" xfId="2" applyFont="1" applyFill="1" applyBorder="1" applyAlignment="1" applyProtection="1">
      <alignment horizontal="center" vertical="center"/>
    </xf>
    <xf numFmtId="0" fontId="37" fillId="11" borderId="0" xfId="2" applyFont="1" applyFill="1" applyAlignment="1" applyProtection="1">
      <alignment vertical="center"/>
    </xf>
    <xf numFmtId="1" fontId="51" fillId="3" borderId="10" xfId="2" applyNumberFormat="1" applyFont="1" applyFill="1" applyBorder="1" applyAlignment="1">
      <alignment horizontal="center" vertical="center" wrapText="1"/>
      <protection locked="0"/>
    </xf>
    <xf numFmtId="0" fontId="37" fillId="0" borderId="10" xfId="2" applyFont="1" applyBorder="1" applyAlignment="1" applyProtection="1">
      <alignment horizontal="center" vertical="center"/>
    </xf>
    <xf numFmtId="1" fontId="36" fillId="7" borderId="86" xfId="2" applyNumberFormat="1" applyFont="1" applyFill="1" applyBorder="1" applyAlignment="1" applyProtection="1">
      <alignment horizontal="center" vertical="center"/>
    </xf>
    <xf numFmtId="1" fontId="36" fillId="7" borderId="88" xfId="2" applyNumberFormat="1" applyFont="1" applyFill="1" applyBorder="1" applyAlignment="1" applyProtection="1">
      <alignment horizontal="center" vertical="center"/>
    </xf>
    <xf numFmtId="1" fontId="48" fillId="4" borderId="15" xfId="2" applyNumberFormat="1" applyFont="1" applyFill="1" applyBorder="1" applyAlignment="1" applyProtection="1">
      <alignment horizontal="center" vertical="center"/>
    </xf>
    <xf numFmtId="1" fontId="36" fillId="7" borderId="89" xfId="2" applyNumberFormat="1" applyFont="1" applyFill="1" applyBorder="1" applyAlignment="1" applyProtection="1">
      <alignment horizontal="center" vertical="center"/>
    </xf>
    <xf numFmtId="1" fontId="47" fillId="12" borderId="10" xfId="2" applyNumberFormat="1" applyFont="1" applyFill="1" applyBorder="1" applyAlignment="1" applyProtection="1">
      <alignment horizontal="center" vertical="center"/>
    </xf>
    <xf numFmtId="1" fontId="47" fillId="12" borderId="29" xfId="2" applyNumberFormat="1" applyFont="1" applyFill="1" applyBorder="1" applyAlignment="1" applyProtection="1">
      <alignment horizontal="center" vertical="center"/>
    </xf>
    <xf numFmtId="0" fontId="43" fillId="12" borderId="17" xfId="2" applyFont="1" applyFill="1" applyBorder="1" applyAlignment="1" applyProtection="1">
      <alignment horizontal="center" vertical="center"/>
    </xf>
    <xf numFmtId="0" fontId="43" fillId="12" borderId="10" xfId="2" applyFont="1" applyFill="1" applyBorder="1" applyAlignment="1" applyProtection="1">
      <alignment horizontal="center" vertical="center"/>
    </xf>
    <xf numFmtId="0" fontId="47" fillId="0" borderId="65" xfId="2" applyFont="1" applyBorder="1" applyAlignment="1" applyProtection="1">
      <alignment horizontal="center" vertical="center"/>
    </xf>
    <xf numFmtId="0" fontId="47" fillId="0" borderId="43" xfId="2" applyFont="1" applyBorder="1" applyAlignment="1">
      <alignment horizontal="center" vertical="center"/>
      <protection locked="0"/>
    </xf>
    <xf numFmtId="1" fontId="47" fillId="0" borderId="59" xfId="2" applyNumberFormat="1" applyFont="1" applyBorder="1" applyAlignment="1">
      <alignment horizontal="center" vertical="center"/>
      <protection locked="0"/>
    </xf>
    <xf numFmtId="0" fontId="43" fillId="3" borderId="12" xfId="2" applyFont="1" applyFill="1" applyBorder="1" applyAlignment="1" applyProtection="1">
      <alignment horizontal="center" vertical="center"/>
    </xf>
    <xf numFmtId="0" fontId="47" fillId="0" borderId="20" xfId="2" applyFont="1" applyFill="1" applyBorder="1" applyAlignment="1" applyProtection="1">
      <alignment horizontal="center" vertical="center"/>
    </xf>
    <xf numFmtId="0" fontId="48" fillId="0" borderId="41" xfId="2" applyFont="1" applyBorder="1" applyAlignment="1">
      <alignment horizontal="left" vertical="center"/>
      <protection locked="0"/>
    </xf>
    <xf numFmtId="0" fontId="48" fillId="0" borderId="11" xfId="2" applyFont="1" applyBorder="1" applyAlignment="1" applyProtection="1">
      <alignment horizontal="center" vertical="center"/>
    </xf>
    <xf numFmtId="0" fontId="48" fillId="0" borderId="40" xfId="2" applyFont="1" applyBorder="1" applyAlignment="1" applyProtection="1">
      <alignment horizontal="center" vertical="center"/>
    </xf>
    <xf numFmtId="0" fontId="47" fillId="0" borderId="41" xfId="2" applyFont="1" applyBorder="1" applyAlignment="1">
      <alignment horizontal="center" vertical="center"/>
      <protection locked="0"/>
    </xf>
    <xf numFmtId="1" fontId="48" fillId="4" borderId="11" xfId="2" applyNumberFormat="1" applyFont="1" applyFill="1" applyBorder="1" applyAlignment="1" applyProtection="1">
      <alignment horizontal="center" vertical="center"/>
    </xf>
    <xf numFmtId="1" fontId="48" fillId="3" borderId="11" xfId="2" applyNumberFormat="1" applyFont="1" applyFill="1" applyBorder="1" applyAlignment="1" applyProtection="1">
      <alignment horizontal="center" vertical="center"/>
    </xf>
    <xf numFmtId="1" fontId="48" fillId="3" borderId="40" xfId="2" applyNumberFormat="1" applyFont="1" applyFill="1" applyBorder="1" applyAlignment="1" applyProtection="1">
      <alignment horizontal="center" vertical="center"/>
    </xf>
    <xf numFmtId="1" fontId="47" fillId="0" borderId="57" xfId="2" applyNumberFormat="1" applyFont="1" applyBorder="1" applyAlignment="1">
      <alignment horizontal="center" vertical="center"/>
      <protection locked="0"/>
    </xf>
    <xf numFmtId="0" fontId="48" fillId="0" borderId="10" xfId="2" applyFont="1" applyBorder="1" applyAlignment="1" applyProtection="1">
      <alignment horizontal="left" vertical="center"/>
    </xf>
    <xf numFmtId="0" fontId="48" fillId="0" borderId="10" xfId="2" applyFont="1" applyBorder="1" applyAlignment="1" applyProtection="1">
      <alignment horizontal="center" vertical="center"/>
    </xf>
    <xf numFmtId="0" fontId="48" fillId="0" borderId="29" xfId="2" applyFont="1" applyBorder="1" applyAlignment="1" applyProtection="1">
      <alignment horizontal="center" vertical="center"/>
    </xf>
    <xf numFmtId="1" fontId="48" fillId="4" borderId="10" xfId="2" applyNumberFormat="1" applyFont="1" applyFill="1" applyBorder="1" applyAlignment="1" applyProtection="1">
      <alignment horizontal="center" vertical="center"/>
    </xf>
    <xf numFmtId="1" fontId="48" fillId="3" borderId="10" xfId="2" applyNumberFormat="1" applyFont="1" applyFill="1" applyBorder="1" applyAlignment="1" applyProtection="1">
      <alignment horizontal="center" vertical="center"/>
    </xf>
    <xf numFmtId="1" fontId="48" fillId="3" borderId="29" xfId="2" applyNumberFormat="1" applyFont="1" applyFill="1" applyBorder="1" applyAlignment="1" applyProtection="1">
      <alignment horizontal="center" vertical="center"/>
    </xf>
    <xf numFmtId="1" fontId="48" fillId="3" borderId="31" xfId="2" applyNumberFormat="1" applyFont="1" applyFill="1" applyBorder="1" applyAlignment="1" applyProtection="1">
      <alignment horizontal="center" vertical="center"/>
    </xf>
    <xf numFmtId="1" fontId="48" fillId="0" borderId="18" xfId="2" applyNumberFormat="1" applyFont="1" applyFill="1" applyBorder="1" applyAlignment="1" applyProtection="1">
      <alignment horizontal="center" vertical="center"/>
    </xf>
    <xf numFmtId="165" fontId="48" fillId="3" borderId="41" xfId="2" applyNumberFormat="1" applyFont="1" applyFill="1" applyBorder="1" applyAlignment="1" applyProtection="1">
      <alignment horizontal="center" vertical="center"/>
    </xf>
    <xf numFmtId="165" fontId="48" fillId="3" borderId="11" xfId="2" applyNumberFormat="1" applyFont="1" applyFill="1" applyBorder="1" applyAlignment="1" applyProtection="1">
      <alignment horizontal="center" vertical="center"/>
    </xf>
    <xf numFmtId="165" fontId="48" fillId="0" borderId="52" xfId="2" applyNumberFormat="1" applyFont="1" applyFill="1" applyBorder="1" applyAlignment="1" applyProtection="1">
      <alignment horizontal="center" vertical="center"/>
    </xf>
    <xf numFmtId="0" fontId="48" fillId="0" borderId="31" xfId="2" applyFont="1" applyBorder="1" applyAlignment="1">
      <alignment horizontal="left" vertical="center"/>
      <protection locked="0"/>
    </xf>
    <xf numFmtId="167" fontId="36" fillId="7" borderId="21" xfId="2" applyNumberFormat="1" applyFont="1" applyFill="1" applyBorder="1" applyAlignment="1" applyProtection="1">
      <alignment horizontal="center" vertical="center"/>
    </xf>
    <xf numFmtId="0" fontId="56" fillId="2" borderId="10" xfId="2" applyFont="1" applyFill="1" applyBorder="1" applyAlignment="1" applyProtection="1">
      <alignment horizontal="center" vertical="center"/>
    </xf>
    <xf numFmtId="0" fontId="51" fillId="12" borderId="15" xfId="2" applyFont="1" applyFill="1" applyBorder="1" applyAlignment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61" fillId="0" borderId="16" xfId="5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18" xfId="5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71" xfId="0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Fill="1" applyBorder="1" applyAlignment="1" applyProtection="1">
      <alignment horizontal="center" vertical="center" wrapText="1"/>
      <protection locked="0"/>
    </xf>
    <xf numFmtId="0" fontId="31" fillId="0" borderId="93" xfId="5" applyFont="1" applyFill="1" applyBorder="1" applyAlignment="1" applyProtection="1">
      <alignment horizontal="center" vertical="center" wrapText="1"/>
    </xf>
    <xf numFmtId="0" fontId="31" fillId="0" borderId="28" xfId="2" applyFont="1" applyBorder="1" applyAlignment="1" applyProtection="1">
      <alignment horizontal="center" vertical="center"/>
    </xf>
    <xf numFmtId="0" fontId="37" fillId="0" borderId="0" xfId="0" applyFont="1" applyFill="1" applyBorder="1" applyAlignment="1">
      <alignment vertical="center" wrapText="1"/>
    </xf>
    <xf numFmtId="9" fontId="37" fillId="0" borderId="0" xfId="6" applyFont="1" applyBorder="1" applyAlignment="1">
      <alignment horizontal="center" vertical="center"/>
    </xf>
    <xf numFmtId="1" fontId="37" fillId="0" borderId="0" xfId="6" applyNumberFormat="1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7" fillId="11" borderId="0" xfId="2" applyFont="1" applyFill="1" applyBorder="1" applyAlignment="1" applyProtection="1">
      <alignment vertical="center"/>
    </xf>
    <xf numFmtId="0" fontId="27" fillId="11" borderId="0" xfId="0" applyFont="1" applyFill="1" applyBorder="1" applyAlignment="1">
      <alignment horizontal="left" vertical="center"/>
    </xf>
    <xf numFmtId="0" fontId="27" fillId="11" borderId="0" xfId="0" applyFont="1" applyFill="1" applyBorder="1" applyAlignment="1">
      <alignment horizontal="center" vertical="center"/>
    </xf>
    <xf numFmtId="1" fontId="51" fillId="12" borderId="10" xfId="2" applyNumberFormat="1" applyFont="1" applyFill="1" applyBorder="1" applyAlignment="1">
      <alignment horizontal="center" vertical="center" wrapText="1"/>
      <protection locked="0"/>
    </xf>
    <xf numFmtId="1" fontId="47" fillId="12" borderId="10" xfId="2" applyNumberFormat="1" applyFont="1" applyFill="1" applyBorder="1" applyAlignment="1">
      <alignment horizontal="center" vertical="center"/>
      <protection locked="0"/>
    </xf>
    <xf numFmtId="1" fontId="47" fillId="12" borderId="29" xfId="2" applyNumberFormat="1" applyFont="1" applyFill="1" applyBorder="1" applyAlignment="1">
      <alignment horizontal="center" vertical="center"/>
      <protection locked="0"/>
    </xf>
    <xf numFmtId="0" fontId="37" fillId="11" borderId="15" xfId="2" applyFont="1" applyFill="1" applyBorder="1" applyAlignment="1" applyProtection="1">
      <alignment horizontal="center" vertical="center"/>
    </xf>
    <xf numFmtId="0" fontId="51" fillId="11" borderId="51" xfId="2" applyFont="1" applyFill="1" applyBorder="1" applyAlignment="1">
      <alignment horizontal="center" vertical="center" wrapText="1"/>
      <protection locked="0"/>
    </xf>
    <xf numFmtId="1" fontId="53" fillId="11" borderId="44" xfId="2" applyNumberFormat="1" applyFont="1" applyFill="1" applyBorder="1" applyAlignment="1">
      <alignment horizontal="center" vertical="center"/>
      <protection locked="0"/>
    </xf>
    <xf numFmtId="0" fontId="51" fillId="11" borderId="18" xfId="2" applyFont="1" applyFill="1" applyBorder="1" applyAlignment="1">
      <alignment horizontal="center" vertical="center" wrapText="1"/>
      <protection locked="0"/>
    </xf>
    <xf numFmtId="1" fontId="53" fillId="11" borderId="91" xfId="2" applyNumberFormat="1" applyFont="1" applyFill="1" applyBorder="1" applyAlignment="1">
      <alignment horizontal="center" vertical="center"/>
      <protection locked="0"/>
    </xf>
    <xf numFmtId="1" fontId="53" fillId="11" borderId="60" xfId="2" applyNumberFormat="1" applyFont="1" applyFill="1" applyBorder="1" applyAlignment="1">
      <alignment horizontal="center" vertical="center"/>
      <protection locked="0"/>
    </xf>
    <xf numFmtId="0" fontId="51" fillId="11" borderId="93" xfId="2" applyFont="1" applyFill="1" applyBorder="1" applyAlignment="1">
      <alignment horizontal="center" vertical="center" wrapText="1"/>
      <protection locked="0"/>
    </xf>
    <xf numFmtId="0" fontId="51" fillId="12" borderId="92" xfId="2" applyFont="1" applyFill="1" applyBorder="1" applyAlignment="1">
      <alignment horizontal="center" vertical="center" wrapText="1"/>
      <protection locked="0"/>
    </xf>
    <xf numFmtId="0" fontId="51" fillId="12" borderId="10" xfId="2" applyFont="1" applyFill="1" applyBorder="1" applyAlignment="1">
      <alignment horizontal="center" vertical="center" wrapText="1"/>
      <protection locked="0"/>
    </xf>
    <xf numFmtId="0" fontId="51" fillId="12" borderId="17" xfId="2" applyFont="1" applyFill="1" applyBorder="1" applyAlignment="1">
      <alignment horizontal="center" vertical="center" wrapText="1"/>
      <protection locked="0"/>
    </xf>
    <xf numFmtId="0" fontId="51" fillId="12" borderId="71" xfId="2" applyFont="1" applyFill="1" applyBorder="1" applyAlignment="1">
      <alignment horizontal="center" vertical="center" wrapText="1"/>
      <protection locked="0"/>
    </xf>
    <xf numFmtId="0" fontId="51" fillId="12" borderId="28" xfId="2" applyFont="1" applyFill="1" applyBorder="1" applyAlignment="1">
      <alignment horizontal="center" vertical="center" wrapText="1"/>
      <protection locked="0"/>
    </xf>
    <xf numFmtId="0" fontId="51" fillId="12" borderId="51" xfId="2" applyFont="1" applyFill="1" applyBorder="1" applyAlignment="1">
      <alignment horizontal="center" vertical="center" wrapText="1"/>
      <protection locked="0"/>
    </xf>
    <xf numFmtId="0" fontId="51" fillId="12" borderId="18" xfId="2" applyFont="1" applyFill="1" applyBorder="1" applyAlignment="1">
      <alignment horizontal="center" vertical="center" wrapText="1"/>
      <protection locked="0"/>
    </xf>
    <xf numFmtId="1" fontId="48" fillId="5" borderId="81" xfId="2" applyNumberFormat="1" applyFont="1" applyFill="1" applyBorder="1" applyAlignment="1" applyProtection="1">
      <alignment horizontal="center" vertical="center"/>
    </xf>
    <xf numFmtId="1" fontId="48" fillId="5" borderId="82" xfId="2" applyNumberFormat="1" applyFont="1" applyFill="1" applyBorder="1" applyAlignment="1" applyProtection="1">
      <alignment horizontal="center" vertical="center"/>
    </xf>
    <xf numFmtId="1" fontId="48" fillId="5" borderId="83" xfId="2" applyNumberFormat="1" applyFont="1" applyFill="1" applyBorder="1" applyAlignment="1" applyProtection="1">
      <alignment horizontal="center" vertical="center"/>
    </xf>
    <xf numFmtId="1" fontId="48" fillId="5" borderId="87" xfId="2" applyNumberFormat="1" applyFont="1" applyFill="1" applyBorder="1" applyAlignment="1" applyProtection="1">
      <alignment horizontal="center" vertical="center"/>
    </xf>
    <xf numFmtId="0" fontId="52" fillId="6" borderId="81" xfId="2" applyFont="1" applyFill="1" applyBorder="1" applyAlignment="1" applyProtection="1">
      <alignment vertical="center"/>
    </xf>
    <xf numFmtId="0" fontId="52" fillId="6" borderId="89" xfId="2" applyFont="1" applyFill="1" applyBorder="1" applyAlignment="1" applyProtection="1">
      <alignment horizontal="center" vertical="center"/>
    </xf>
    <xf numFmtId="0" fontId="52" fillId="6" borderId="86" xfId="2" applyFont="1" applyFill="1" applyBorder="1" applyAlignment="1" applyProtection="1">
      <alignment horizontal="center" vertical="center"/>
    </xf>
    <xf numFmtId="0" fontId="52" fillId="6" borderId="21" xfId="2" applyFont="1" applyFill="1" applyBorder="1" applyAlignment="1" applyProtection="1">
      <alignment horizontal="center" vertical="center"/>
    </xf>
    <xf numFmtId="0" fontId="52" fillId="6" borderId="87" xfId="2" applyFont="1" applyFill="1" applyBorder="1" applyAlignment="1" applyProtection="1">
      <alignment horizontal="center" vertical="center"/>
    </xf>
    <xf numFmtId="0" fontId="40" fillId="7" borderId="86" xfId="2" applyFont="1" applyFill="1" applyBorder="1" applyAlignment="1" applyProtection="1">
      <alignment horizontal="center" vertical="center"/>
    </xf>
    <xf numFmtId="1" fontId="40" fillId="7" borderId="21" xfId="2" applyNumberFormat="1" applyFont="1" applyFill="1" applyBorder="1" applyAlignment="1" applyProtection="1">
      <alignment horizontal="center" vertical="center"/>
    </xf>
    <xf numFmtId="1" fontId="40" fillId="7" borderId="85" xfId="2" applyNumberFormat="1" applyFont="1" applyFill="1" applyBorder="1" applyAlignment="1" applyProtection="1">
      <alignment horizontal="center" vertical="center"/>
    </xf>
    <xf numFmtId="1" fontId="40" fillId="7" borderId="86" xfId="2" applyNumberFormat="1" applyFont="1" applyFill="1" applyBorder="1" applyAlignment="1" applyProtection="1">
      <alignment horizontal="center" vertical="center"/>
    </xf>
    <xf numFmtId="1" fontId="40" fillId="7" borderId="83" xfId="2" applyNumberFormat="1" applyFont="1" applyFill="1" applyBorder="1" applyAlignment="1" applyProtection="1">
      <alignment horizontal="center" vertical="center"/>
    </xf>
    <xf numFmtId="1" fontId="40" fillId="7" borderId="88" xfId="2" applyNumberFormat="1" applyFont="1" applyFill="1" applyBorder="1" applyAlignment="1" applyProtection="1">
      <alignment horizontal="center" vertical="center"/>
    </xf>
    <xf numFmtId="0" fontId="52" fillId="6" borderId="81" xfId="2" applyFont="1" applyFill="1" applyBorder="1" applyAlignment="1" applyProtection="1">
      <alignment horizontal="center" vertical="center"/>
    </xf>
    <xf numFmtId="1" fontId="52" fillId="6" borderId="89" xfId="2" applyNumberFormat="1" applyFont="1" applyFill="1" applyBorder="1" applyAlignment="1" applyProtection="1">
      <alignment horizontal="center" vertical="center"/>
    </xf>
    <xf numFmtId="1" fontId="52" fillId="6" borderId="21" xfId="2" applyNumberFormat="1" applyFont="1" applyFill="1" applyBorder="1" applyAlignment="1" applyProtection="1">
      <alignment horizontal="center" vertical="center"/>
    </xf>
    <xf numFmtId="0" fontId="52" fillId="6" borderId="88" xfId="2" applyFont="1" applyFill="1" applyBorder="1" applyAlignment="1" applyProtection="1">
      <alignment horizontal="center" vertical="center"/>
    </xf>
    <xf numFmtId="171" fontId="52" fillId="9" borderId="89" xfId="3" applyNumberFormat="1" applyFont="1" applyFill="1" applyBorder="1" applyAlignment="1" applyProtection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28" fillId="11" borderId="0" xfId="0" applyFont="1" applyFill="1">
      <alignment vertical="center"/>
    </xf>
    <xf numFmtId="0" fontId="31" fillId="11" borderId="0" xfId="0" applyFont="1" applyFill="1" applyAlignment="1">
      <alignment vertical="center" wrapText="1"/>
    </xf>
    <xf numFmtId="0" fontId="32" fillId="11" borderId="0" xfId="0" applyFont="1" applyFill="1" applyAlignment="1"/>
    <xf numFmtId="0" fontId="27" fillId="11" borderId="0" xfId="0" applyFont="1" applyFill="1" applyAlignment="1"/>
    <xf numFmtId="0" fontId="33" fillId="11" borderId="0" xfId="0" applyFont="1" applyFill="1" applyAlignment="1">
      <alignment vertical="top"/>
    </xf>
    <xf numFmtId="0" fontId="34" fillId="11" borderId="0" xfId="0" applyFont="1" applyFill="1" applyAlignment="1">
      <alignment horizontal="center" vertical="top"/>
    </xf>
    <xf numFmtId="0" fontId="27" fillId="11" borderId="0" xfId="0" applyFont="1" applyFill="1">
      <alignment vertical="center"/>
    </xf>
    <xf numFmtId="0" fontId="27" fillId="11" borderId="0" xfId="0" applyFont="1" applyFill="1" applyBorder="1" applyAlignment="1"/>
    <xf numFmtId="0" fontId="32" fillId="11" borderId="0" xfId="0" applyFont="1" applyFill="1" applyBorder="1" applyAlignment="1">
      <alignment horizontal="left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left" vertical="center"/>
    </xf>
    <xf numFmtId="0" fontId="37" fillId="11" borderId="0" xfId="0" applyFont="1" applyFill="1" applyAlignment="1"/>
    <xf numFmtId="0" fontId="37" fillId="11" borderId="0" xfId="0" applyFont="1" applyFill="1" applyAlignment="1">
      <alignment horizontal="left"/>
    </xf>
    <xf numFmtId="0" fontId="37" fillId="11" borderId="0" xfId="0" applyFont="1" applyFill="1" applyAlignment="1">
      <alignment horizontal="left" vertical="center"/>
    </xf>
    <xf numFmtId="0" fontId="32" fillId="11" borderId="0" xfId="0" applyFont="1" applyFill="1" applyAlignment="1">
      <alignment horizontal="left" vertical="center"/>
    </xf>
    <xf numFmtId="0" fontId="39" fillId="11" borderId="0" xfId="0" applyFont="1" applyFill="1" applyAlignment="1">
      <alignment horizontal="right" vertical="center"/>
    </xf>
    <xf numFmtId="0" fontId="41" fillId="11" borderId="0" xfId="0" applyFont="1" applyFill="1" applyAlignment="1"/>
    <xf numFmtId="0" fontId="34" fillId="11" borderId="0" xfId="0" applyFont="1" applyFill="1" applyAlignment="1"/>
    <xf numFmtId="0" fontId="27" fillId="11" borderId="59" xfId="0" applyFont="1" applyFill="1" applyBorder="1" applyAlignment="1">
      <alignment horizontal="center" vertical="center"/>
    </xf>
    <xf numFmtId="0" fontId="27" fillId="11" borderId="19" xfId="0" applyFont="1" applyFill="1" applyBorder="1" applyAlignment="1">
      <alignment horizontal="center"/>
    </xf>
    <xf numFmtId="0" fontId="27" fillId="11" borderId="12" xfId="0" applyFont="1" applyFill="1" applyBorder="1" applyAlignment="1">
      <alignment horizontal="center"/>
    </xf>
    <xf numFmtId="0" fontId="27" fillId="11" borderId="20" xfId="0" applyFont="1" applyFill="1" applyBorder="1" applyAlignment="1">
      <alignment horizontal="center"/>
    </xf>
    <xf numFmtId="0" fontId="27" fillId="11" borderId="43" xfId="0" applyFont="1" applyFill="1" applyBorder="1" applyAlignment="1">
      <alignment horizontal="center"/>
    </xf>
    <xf numFmtId="0" fontId="27" fillId="11" borderId="65" xfId="0" applyFont="1" applyFill="1" applyBorder="1" applyAlignment="1">
      <alignment horizontal="center"/>
    </xf>
    <xf numFmtId="0" fontId="43" fillId="11" borderId="0" xfId="2" applyFont="1" applyFill="1" applyBorder="1" applyAlignment="1" applyProtection="1">
      <alignment vertical="center" wrapText="1" shrinkToFit="1"/>
    </xf>
    <xf numFmtId="0" fontId="42" fillId="11" borderId="0" xfId="0" applyFont="1" applyFill="1" applyBorder="1" applyAlignment="1">
      <alignment horizontal="left"/>
    </xf>
    <xf numFmtId="0" fontId="34" fillId="11" borderId="0" xfId="0" applyFont="1" applyFill="1" applyBorder="1" applyAlignment="1">
      <alignment horizontal="center"/>
    </xf>
    <xf numFmtId="0" fontId="34" fillId="11" borderId="15" xfId="0" applyFont="1" applyFill="1" applyBorder="1" applyAlignment="1">
      <alignment horizontal="center" vertical="center"/>
    </xf>
    <xf numFmtId="0" fontId="34" fillId="11" borderId="0" xfId="0" applyFont="1" applyFill="1" applyBorder="1" applyAlignment="1">
      <alignment horizontal="left"/>
    </xf>
    <xf numFmtId="0" fontId="27" fillId="11" borderId="10" xfId="0" applyFont="1" applyFill="1" applyBorder="1" applyAlignment="1"/>
    <xf numFmtId="0" fontId="44" fillId="11" borderId="0" xfId="0" applyFont="1" applyFill="1" applyAlignment="1"/>
    <xf numFmtId="0" fontId="44" fillId="11" borderId="0" xfId="0" applyFont="1" applyFill="1" applyBorder="1" applyAlignment="1"/>
    <xf numFmtId="0" fontId="34" fillId="11" borderId="0" xfId="0" applyFont="1" applyFill="1" applyAlignment="1">
      <alignment horizontal="center" vertical="center"/>
    </xf>
    <xf numFmtId="0" fontId="34" fillId="11" borderId="0" xfId="0" applyFont="1" applyFill="1" applyBorder="1" applyAlignment="1"/>
    <xf numFmtId="0" fontId="42" fillId="11" borderId="13" xfId="0" applyFont="1" applyFill="1" applyBorder="1" applyAlignment="1">
      <alignment horizontal="center" vertical="center" textRotation="90" wrapText="1"/>
    </xf>
    <xf numFmtId="0" fontId="42" fillId="11" borderId="0" xfId="0" applyFont="1" applyFill="1" applyBorder="1" applyAlignment="1">
      <alignment horizontal="center" vertical="center" textRotation="90" wrapText="1"/>
    </xf>
    <xf numFmtId="0" fontId="42" fillId="11" borderId="17" xfId="0" applyFont="1" applyFill="1" applyBorder="1" applyAlignment="1">
      <alignment horizontal="center" vertical="center"/>
    </xf>
    <xf numFmtId="0" fontId="42" fillId="11" borderId="0" xfId="0" applyFont="1" applyFill="1" applyBorder="1" applyAlignment="1">
      <alignment horizontal="center"/>
    </xf>
    <xf numFmtId="0" fontId="42" fillId="11" borderId="19" xfId="0" applyFont="1" applyFill="1" applyBorder="1" applyAlignment="1">
      <alignment horizontal="center" vertical="center"/>
    </xf>
    <xf numFmtId="0" fontId="27" fillId="3" borderId="31" xfId="2" applyFont="1" applyFill="1" applyBorder="1" applyAlignment="1" applyProtection="1">
      <alignment horizontal="center" vertical="center"/>
    </xf>
    <xf numFmtId="0" fontId="27" fillId="3" borderId="10" xfId="2" applyFont="1" applyFill="1" applyBorder="1" applyAlignment="1" applyProtection="1">
      <alignment horizontal="center" vertical="center"/>
    </xf>
    <xf numFmtId="0" fontId="31" fillId="18" borderId="45" xfId="0" applyFont="1" applyFill="1" applyBorder="1" applyAlignment="1">
      <alignment vertical="center" wrapText="1"/>
    </xf>
    <xf numFmtId="0" fontId="70" fillId="0" borderId="0" xfId="0" applyFont="1" applyAlignment="1">
      <alignment vertical="center" wrapText="1"/>
    </xf>
    <xf numFmtId="0" fontId="63" fillId="0" borderId="0" xfId="0" applyFont="1" applyAlignment="1">
      <alignment vertical="center" wrapText="1"/>
    </xf>
    <xf numFmtId="0" fontId="31" fillId="18" borderId="97" xfId="0" applyFont="1" applyFill="1" applyBorder="1" applyAlignment="1">
      <alignment vertical="center" wrapText="1"/>
    </xf>
    <xf numFmtId="2" fontId="71" fillId="17" borderId="58" xfId="2" applyNumberFormat="1" applyFont="1" applyFill="1" applyBorder="1" applyAlignment="1">
      <alignment horizontal="center" vertical="center" wrapText="1"/>
      <protection locked="0"/>
    </xf>
    <xf numFmtId="1" fontId="36" fillId="17" borderId="14" xfId="0" applyNumberFormat="1" applyFont="1" applyFill="1" applyBorder="1" applyAlignment="1">
      <alignment horizontal="center" vertical="center" wrapText="1"/>
    </xf>
    <xf numFmtId="1" fontId="31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17" borderId="14" xfId="0" applyFont="1" applyFill="1" applyBorder="1" applyAlignment="1">
      <alignment horizontal="center" vertical="center" wrapText="1"/>
    </xf>
    <xf numFmtId="0" fontId="31" fillId="17" borderId="16" xfId="0" applyFont="1" applyFill="1" applyBorder="1" applyAlignment="1">
      <alignment horizontal="center" vertical="center" wrapText="1"/>
    </xf>
    <xf numFmtId="2" fontId="71" fillId="17" borderId="72" xfId="2" applyNumberFormat="1" applyFont="1" applyFill="1" applyBorder="1" applyAlignment="1">
      <alignment horizontal="center" vertical="center" wrapText="1"/>
      <protection locked="0"/>
    </xf>
    <xf numFmtId="1" fontId="36" fillId="17" borderId="10" xfId="0" applyNumberFormat="1" applyFont="1" applyFill="1" applyBorder="1" applyAlignment="1">
      <alignment horizontal="center" vertical="center" wrapText="1"/>
    </xf>
    <xf numFmtId="1" fontId="31" fillId="17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17" borderId="10" xfId="0" applyFont="1" applyFill="1" applyBorder="1" applyAlignment="1">
      <alignment horizontal="center" vertical="center" wrapText="1"/>
    </xf>
    <xf numFmtId="0" fontId="31" fillId="17" borderId="18" xfId="0" applyFont="1" applyFill="1" applyBorder="1" applyAlignment="1">
      <alignment horizontal="center" vertical="center" wrapText="1"/>
    </xf>
    <xf numFmtId="2" fontId="71" fillId="17" borderId="59" xfId="2" applyNumberFormat="1" applyFont="1" applyFill="1" applyBorder="1" applyAlignment="1">
      <alignment horizontal="center" vertical="center" wrapText="1"/>
      <protection locked="0"/>
    </xf>
    <xf numFmtId="0" fontId="71" fillId="17" borderId="98" xfId="2" applyFont="1" applyFill="1" applyBorder="1" applyAlignment="1">
      <alignment vertical="center" wrapText="1"/>
      <protection locked="0"/>
    </xf>
    <xf numFmtId="1" fontId="36" fillId="17" borderId="12" xfId="0" applyNumberFormat="1" applyFont="1" applyFill="1" applyBorder="1" applyAlignment="1">
      <alignment horizontal="center" vertical="center" wrapText="1"/>
    </xf>
    <xf numFmtId="1" fontId="31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17" borderId="12" xfId="0" applyFont="1" applyFill="1" applyBorder="1" applyAlignment="1">
      <alignment horizontal="center" vertical="center" wrapText="1"/>
    </xf>
    <xf numFmtId="0" fontId="31" fillId="17" borderId="20" xfId="0" applyFont="1" applyFill="1" applyBorder="1" applyAlignment="1">
      <alignment horizontal="center" vertical="center" wrapText="1"/>
    </xf>
    <xf numFmtId="2" fontId="71" fillId="13" borderId="58" xfId="2" applyNumberFormat="1" applyFont="1" applyFill="1" applyBorder="1" applyAlignment="1">
      <alignment horizontal="center" vertical="center" wrapText="1"/>
      <protection locked="0"/>
    </xf>
    <xf numFmtId="1" fontId="36" fillId="13" borderId="14" xfId="0" applyNumberFormat="1" applyFont="1" applyFill="1" applyBorder="1" applyAlignment="1">
      <alignment horizontal="center" vertical="center" wrapText="1"/>
    </xf>
    <xf numFmtId="1" fontId="31" fillId="13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13" borderId="14" xfId="0" applyFont="1" applyFill="1" applyBorder="1" applyAlignment="1">
      <alignment horizontal="center" vertical="center" wrapText="1"/>
    </xf>
    <xf numFmtId="0" fontId="31" fillId="13" borderId="16" xfId="0" applyFont="1" applyFill="1" applyBorder="1" applyAlignment="1">
      <alignment horizontal="center" vertical="center" wrapText="1"/>
    </xf>
    <xf numFmtId="2" fontId="71" fillId="13" borderId="72" xfId="2" applyNumberFormat="1" applyFont="1" applyFill="1" applyBorder="1" applyAlignment="1">
      <alignment horizontal="center" vertical="center" wrapText="1"/>
      <protection locked="0"/>
    </xf>
    <xf numFmtId="1" fontId="36" fillId="13" borderId="10" xfId="0" applyNumberFormat="1" applyFont="1" applyFill="1" applyBorder="1" applyAlignment="1">
      <alignment horizontal="center" vertical="center" wrapText="1"/>
    </xf>
    <xf numFmtId="1" fontId="31" fillId="13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13" borderId="10" xfId="0" applyFont="1" applyFill="1" applyBorder="1" applyAlignment="1">
      <alignment horizontal="center" vertical="center" wrapText="1"/>
    </xf>
    <xf numFmtId="2" fontId="71" fillId="13" borderId="59" xfId="2" applyNumberFormat="1" applyFont="1" applyFill="1" applyBorder="1" applyAlignment="1">
      <alignment horizontal="center" vertical="center" wrapText="1"/>
      <protection locked="0"/>
    </xf>
    <xf numFmtId="0" fontId="71" fillId="13" borderId="98" xfId="2" applyFont="1" applyFill="1" applyBorder="1" applyAlignment="1">
      <alignment vertical="center" wrapText="1"/>
      <protection locked="0"/>
    </xf>
    <xf numFmtId="1" fontId="36" fillId="13" borderId="12" xfId="0" applyNumberFormat="1" applyFont="1" applyFill="1" applyBorder="1" applyAlignment="1">
      <alignment horizontal="center" vertical="center" wrapText="1"/>
    </xf>
    <xf numFmtId="1" fontId="31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13" borderId="12" xfId="0" applyFont="1" applyFill="1" applyBorder="1" applyAlignment="1">
      <alignment horizontal="center" vertical="center" wrapText="1"/>
    </xf>
    <xf numFmtId="0" fontId="31" fillId="13" borderId="20" xfId="0" applyFont="1" applyFill="1" applyBorder="1" applyAlignment="1">
      <alignment horizontal="center" vertical="center" wrapText="1"/>
    </xf>
    <xf numFmtId="2" fontId="71" fillId="20" borderId="58" xfId="2" applyNumberFormat="1" applyFont="1" applyFill="1" applyBorder="1" applyAlignment="1">
      <alignment horizontal="center" vertical="center" wrapText="1"/>
      <protection locked="0"/>
    </xf>
    <xf numFmtId="1" fontId="36" fillId="20" borderId="14" xfId="0" applyNumberFormat="1" applyFont="1" applyFill="1" applyBorder="1" applyAlignment="1">
      <alignment horizontal="center" vertical="center" wrapText="1"/>
    </xf>
    <xf numFmtId="1" fontId="31" fillId="20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20" borderId="14" xfId="0" applyFont="1" applyFill="1" applyBorder="1" applyAlignment="1">
      <alignment horizontal="center" vertical="center" wrapText="1"/>
    </xf>
    <xf numFmtId="0" fontId="31" fillId="20" borderId="16" xfId="0" applyFont="1" applyFill="1" applyBorder="1" applyAlignment="1">
      <alignment horizontal="center" vertical="center" wrapText="1"/>
    </xf>
    <xf numFmtId="2" fontId="71" fillId="20" borderId="72" xfId="2" applyNumberFormat="1" applyFont="1" applyFill="1" applyBorder="1" applyAlignment="1">
      <alignment horizontal="center" vertical="center" wrapText="1"/>
      <protection locked="0"/>
    </xf>
    <xf numFmtId="1" fontId="36" fillId="20" borderId="10" xfId="0" applyNumberFormat="1" applyFont="1" applyFill="1" applyBorder="1" applyAlignment="1">
      <alignment horizontal="center" vertical="center" wrapText="1"/>
    </xf>
    <xf numFmtId="1" fontId="31" fillId="20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20" borderId="10" xfId="0" applyFont="1" applyFill="1" applyBorder="1" applyAlignment="1">
      <alignment horizontal="center" vertical="center" wrapText="1"/>
    </xf>
    <xf numFmtId="0" fontId="31" fillId="20" borderId="18" xfId="0" applyFont="1" applyFill="1" applyBorder="1" applyAlignment="1">
      <alignment horizontal="center" vertical="center" wrapText="1"/>
    </xf>
    <xf numFmtId="0" fontId="72" fillId="20" borderId="10" xfId="5" applyFont="1" applyFill="1" applyBorder="1" applyAlignment="1" applyProtection="1">
      <alignment horizontal="center" vertical="center" wrapText="1"/>
    </xf>
    <xf numFmtId="2" fontId="71" fillId="20" borderId="73" xfId="2" applyNumberFormat="1" applyFont="1" applyFill="1" applyBorder="1" applyAlignment="1">
      <alignment horizontal="center" vertical="center" wrapText="1"/>
      <protection locked="0"/>
    </xf>
    <xf numFmtId="0" fontId="71" fillId="20" borderId="64" xfId="2" applyFont="1" applyFill="1" applyBorder="1" applyAlignment="1">
      <alignment vertical="center" wrapText="1"/>
      <protection locked="0"/>
    </xf>
    <xf numFmtId="1" fontId="36" fillId="20" borderId="28" xfId="0" applyNumberFormat="1" applyFont="1" applyFill="1" applyBorder="1" applyAlignment="1">
      <alignment horizontal="center" vertical="center" wrapText="1"/>
    </xf>
    <xf numFmtId="1" fontId="31" fillId="20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20" borderId="28" xfId="0" applyFont="1" applyFill="1" applyBorder="1" applyAlignment="1">
      <alignment horizontal="center" vertical="center" wrapText="1"/>
    </xf>
    <xf numFmtId="0" fontId="31" fillId="20" borderId="93" xfId="0" applyFont="1" applyFill="1" applyBorder="1" applyAlignment="1">
      <alignment horizontal="center" vertical="center" wrapText="1"/>
    </xf>
    <xf numFmtId="2" fontId="71" fillId="14" borderId="84" xfId="2" applyNumberFormat="1" applyFont="1" applyFill="1" applyBorder="1" applyAlignment="1">
      <alignment horizontal="center" vertical="center" wrapText="1"/>
      <protection locked="0"/>
    </xf>
    <xf numFmtId="1" fontId="36" fillId="14" borderId="15" xfId="0" applyNumberFormat="1" applyFont="1" applyFill="1" applyBorder="1" applyAlignment="1">
      <alignment horizontal="center" vertical="center" wrapText="1"/>
    </xf>
    <xf numFmtId="1" fontId="31" fillId="14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14" borderId="15" xfId="0" applyFont="1" applyFill="1" applyBorder="1" applyAlignment="1">
      <alignment horizontal="center" vertical="center" wrapText="1"/>
    </xf>
    <xf numFmtId="0" fontId="31" fillId="14" borderId="51" xfId="0" applyFont="1" applyFill="1" applyBorder="1" applyAlignment="1">
      <alignment horizontal="center" vertical="center" wrapText="1"/>
    </xf>
    <xf numFmtId="1" fontId="36" fillId="14" borderId="10" xfId="0" applyNumberFormat="1" applyFont="1" applyFill="1" applyBorder="1" applyAlignment="1">
      <alignment horizontal="center" vertical="center" wrapText="1"/>
    </xf>
    <xf numFmtId="1" fontId="31" fillId="14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14" borderId="10" xfId="0" applyFont="1" applyFill="1" applyBorder="1" applyAlignment="1">
      <alignment horizontal="center" vertical="center" wrapText="1"/>
    </xf>
    <xf numFmtId="0" fontId="31" fillId="14" borderId="18" xfId="0" applyFont="1" applyFill="1" applyBorder="1" applyAlignment="1">
      <alignment horizontal="center" vertical="center" wrapText="1"/>
    </xf>
    <xf numFmtId="0" fontId="72" fillId="14" borderId="10" xfId="5" applyFont="1" applyFill="1" applyBorder="1" applyAlignment="1" applyProtection="1">
      <alignment horizontal="center" vertical="center" wrapText="1"/>
    </xf>
    <xf numFmtId="2" fontId="71" fillId="14" borderId="56" xfId="2" applyNumberFormat="1" applyFont="1" applyFill="1" applyBorder="1" applyAlignment="1">
      <alignment horizontal="center" vertical="center" wrapText="1"/>
      <protection locked="0"/>
    </xf>
    <xf numFmtId="0" fontId="71" fillId="14" borderId="64" xfId="2" applyFont="1" applyFill="1" applyBorder="1" applyAlignment="1">
      <alignment vertical="center" wrapText="1"/>
      <protection locked="0"/>
    </xf>
    <xf numFmtId="1" fontId="36" fillId="14" borderId="28" xfId="0" applyNumberFormat="1" applyFont="1" applyFill="1" applyBorder="1" applyAlignment="1">
      <alignment horizontal="center" vertical="center" wrapText="1"/>
    </xf>
    <xf numFmtId="1" fontId="31" fillId="14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14" borderId="28" xfId="0" applyFont="1" applyFill="1" applyBorder="1" applyAlignment="1">
      <alignment horizontal="center" vertical="center" wrapText="1"/>
    </xf>
    <xf numFmtId="0" fontId="31" fillId="14" borderId="93" xfId="0" applyFont="1" applyFill="1" applyBorder="1" applyAlignment="1">
      <alignment horizontal="center" vertical="center" wrapText="1"/>
    </xf>
    <xf numFmtId="2" fontId="71" fillId="19" borderId="84" xfId="2" applyNumberFormat="1" applyFont="1" applyFill="1" applyBorder="1" applyAlignment="1">
      <alignment horizontal="center" vertical="center" wrapText="1"/>
      <protection locked="0"/>
    </xf>
    <xf numFmtId="1" fontId="36" fillId="19" borderId="15" xfId="0" applyNumberFormat="1" applyFont="1" applyFill="1" applyBorder="1" applyAlignment="1">
      <alignment horizontal="center" vertical="center" wrapText="1"/>
    </xf>
    <xf numFmtId="1" fontId="31" fillId="19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19" borderId="15" xfId="0" applyFont="1" applyFill="1" applyBorder="1" applyAlignment="1">
      <alignment horizontal="center" vertical="center" wrapText="1"/>
    </xf>
    <xf numFmtId="0" fontId="31" fillId="19" borderId="51" xfId="0" applyFont="1" applyFill="1" applyBorder="1" applyAlignment="1">
      <alignment horizontal="center" vertical="center" wrapText="1"/>
    </xf>
    <xf numFmtId="2" fontId="71" fillId="19" borderId="72" xfId="2" applyNumberFormat="1" applyFont="1" applyFill="1" applyBorder="1" applyAlignment="1">
      <alignment horizontal="center" vertical="center" wrapText="1"/>
      <protection locked="0"/>
    </xf>
    <xf numFmtId="1" fontId="36" fillId="19" borderId="10" xfId="0" applyNumberFormat="1" applyFont="1" applyFill="1" applyBorder="1" applyAlignment="1">
      <alignment horizontal="center" vertical="center" wrapText="1"/>
    </xf>
    <xf numFmtId="1" fontId="31" fillId="19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19" borderId="10" xfId="0" applyFont="1" applyFill="1" applyBorder="1" applyAlignment="1">
      <alignment horizontal="center" vertical="center" wrapText="1"/>
    </xf>
    <xf numFmtId="0" fontId="31" fillId="19" borderId="18" xfId="0" applyFont="1" applyFill="1" applyBorder="1" applyAlignment="1">
      <alignment horizontal="center" vertical="center" wrapText="1"/>
    </xf>
    <xf numFmtId="0" fontId="72" fillId="19" borderId="10" xfId="5" applyFont="1" applyFill="1" applyBorder="1" applyAlignment="1" applyProtection="1">
      <alignment horizontal="center" vertical="center" wrapText="1"/>
    </xf>
    <xf numFmtId="2" fontId="71" fillId="19" borderId="73" xfId="2" applyNumberFormat="1" applyFont="1" applyFill="1" applyBorder="1" applyAlignment="1">
      <alignment horizontal="center" vertical="center" wrapText="1"/>
      <protection locked="0"/>
    </xf>
    <xf numFmtId="1" fontId="36" fillId="19" borderId="28" xfId="0" applyNumberFormat="1" applyFont="1" applyFill="1" applyBorder="1" applyAlignment="1">
      <alignment horizontal="center" vertical="center" wrapText="1"/>
    </xf>
    <xf numFmtId="1" fontId="31" fillId="19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19" borderId="28" xfId="0" applyFont="1" applyFill="1" applyBorder="1" applyAlignment="1">
      <alignment horizontal="center" vertical="center" wrapText="1"/>
    </xf>
    <xf numFmtId="0" fontId="31" fillId="19" borderId="93" xfId="0" applyFont="1" applyFill="1" applyBorder="1" applyAlignment="1">
      <alignment horizontal="center" vertical="center" wrapText="1"/>
    </xf>
    <xf numFmtId="2" fontId="71" fillId="18" borderId="58" xfId="2" applyNumberFormat="1" applyFont="1" applyFill="1" applyBorder="1" applyAlignment="1">
      <alignment horizontal="center" vertical="center" wrapText="1"/>
      <protection locked="0"/>
    </xf>
    <xf numFmtId="1" fontId="36" fillId="18" borderId="14" xfId="0" applyNumberFormat="1" applyFont="1" applyFill="1" applyBorder="1" applyAlignment="1">
      <alignment horizontal="center" vertical="center" wrapText="1"/>
    </xf>
    <xf numFmtId="1" fontId="36" fillId="18" borderId="15" xfId="0" applyNumberFormat="1" applyFont="1" applyFill="1" applyBorder="1" applyAlignment="1">
      <alignment horizontal="center" vertical="center" wrapText="1"/>
    </xf>
    <xf numFmtId="1" fontId="31" fillId="18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18" borderId="15" xfId="0" applyFont="1" applyFill="1" applyBorder="1" applyAlignment="1">
      <alignment horizontal="center" vertical="center" wrapText="1"/>
    </xf>
    <xf numFmtId="0" fontId="31" fillId="18" borderId="51" xfId="0" applyFont="1" applyFill="1" applyBorder="1" applyAlignment="1">
      <alignment horizontal="center" vertical="center" wrapText="1"/>
    </xf>
    <xf numFmtId="2" fontId="71" fillId="18" borderId="72" xfId="2" applyNumberFormat="1" applyFont="1" applyFill="1" applyBorder="1" applyAlignment="1">
      <alignment horizontal="center" vertical="center" wrapText="1"/>
      <protection locked="0"/>
    </xf>
    <xf numFmtId="1" fontId="36" fillId="18" borderId="10" xfId="0" applyNumberFormat="1" applyFont="1" applyFill="1" applyBorder="1" applyAlignment="1">
      <alignment horizontal="center" vertical="center" wrapText="1"/>
    </xf>
    <xf numFmtId="1" fontId="31" fillId="18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18" borderId="10" xfId="0" applyFont="1" applyFill="1" applyBorder="1" applyAlignment="1">
      <alignment horizontal="center" vertical="center" wrapText="1"/>
    </xf>
    <xf numFmtId="0" fontId="31" fillId="18" borderId="18" xfId="0" applyFont="1" applyFill="1" applyBorder="1" applyAlignment="1">
      <alignment horizontal="center" vertical="center" wrapText="1"/>
    </xf>
    <xf numFmtId="0" fontId="72" fillId="18" borderId="10" xfId="5" applyFont="1" applyFill="1" applyBorder="1" applyAlignment="1" applyProtection="1">
      <alignment horizontal="center" vertical="center" wrapText="1"/>
    </xf>
    <xf numFmtId="2" fontId="71" fillId="18" borderId="56" xfId="2" applyNumberFormat="1" applyFont="1" applyFill="1" applyBorder="1" applyAlignment="1">
      <alignment horizontal="center" vertical="center" wrapText="1"/>
      <protection locked="0"/>
    </xf>
    <xf numFmtId="1" fontId="36" fillId="18" borderId="9" xfId="0" applyNumberFormat="1" applyFont="1" applyFill="1" applyBorder="1" applyAlignment="1">
      <alignment horizontal="center" vertical="center" wrapText="1"/>
    </xf>
    <xf numFmtId="1" fontId="36" fillId="18" borderId="28" xfId="0" applyNumberFormat="1" applyFont="1" applyFill="1" applyBorder="1" applyAlignment="1">
      <alignment horizontal="center" vertical="center" wrapText="1"/>
    </xf>
    <xf numFmtId="1" fontId="3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18" borderId="28" xfId="0" applyFont="1" applyFill="1" applyBorder="1" applyAlignment="1">
      <alignment horizontal="center" vertical="center" wrapText="1"/>
    </xf>
    <xf numFmtId="0" fontId="31" fillId="18" borderId="93" xfId="0" applyFont="1" applyFill="1" applyBorder="1" applyAlignment="1">
      <alignment horizontal="center" vertical="center" wrapText="1"/>
    </xf>
    <xf numFmtId="2" fontId="71" fillId="15" borderId="58" xfId="2" applyNumberFormat="1" applyFont="1" applyFill="1" applyBorder="1" applyAlignment="1">
      <alignment horizontal="center" vertical="center" wrapText="1"/>
      <protection locked="0"/>
    </xf>
    <xf numFmtId="1" fontId="36" fillId="15" borderId="14" xfId="0" applyNumberFormat="1" applyFont="1" applyFill="1" applyBorder="1" applyAlignment="1">
      <alignment horizontal="center" vertical="center" wrapText="1"/>
    </xf>
    <xf numFmtId="1" fontId="31" fillId="15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15" borderId="14" xfId="0" applyFont="1" applyFill="1" applyBorder="1" applyAlignment="1">
      <alignment horizontal="center" vertical="center" wrapText="1"/>
    </xf>
    <xf numFmtId="0" fontId="31" fillId="15" borderId="16" xfId="0" applyFont="1" applyFill="1" applyBorder="1" applyAlignment="1">
      <alignment horizontal="center" vertical="center" wrapText="1"/>
    </xf>
    <xf numFmtId="2" fontId="71" fillId="15" borderId="72" xfId="2" applyNumberFormat="1" applyFont="1" applyFill="1" applyBorder="1" applyAlignment="1">
      <alignment horizontal="center" vertical="center" wrapText="1"/>
      <protection locked="0"/>
    </xf>
    <xf numFmtId="1" fontId="36" fillId="15" borderId="10" xfId="0" applyNumberFormat="1" applyFont="1" applyFill="1" applyBorder="1" applyAlignment="1">
      <alignment horizontal="center" vertical="center" wrapText="1"/>
    </xf>
    <xf numFmtId="1" fontId="31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15" borderId="10" xfId="0" applyFont="1" applyFill="1" applyBorder="1" applyAlignment="1">
      <alignment horizontal="center" vertical="center" wrapText="1"/>
    </xf>
    <xf numFmtId="0" fontId="31" fillId="15" borderId="18" xfId="0" applyFont="1" applyFill="1" applyBorder="1" applyAlignment="1">
      <alignment horizontal="center" vertical="center" wrapText="1"/>
    </xf>
    <xf numFmtId="2" fontId="71" fillId="15" borderId="73" xfId="2" applyNumberFormat="1" applyFont="1" applyFill="1" applyBorder="1" applyAlignment="1">
      <alignment horizontal="center" vertical="center" wrapText="1"/>
      <protection locked="0"/>
    </xf>
    <xf numFmtId="1" fontId="36" fillId="15" borderId="28" xfId="0" applyNumberFormat="1" applyFont="1" applyFill="1" applyBorder="1" applyAlignment="1">
      <alignment horizontal="center" vertical="center" wrapText="1"/>
    </xf>
    <xf numFmtId="1" fontId="31" fillId="15" borderId="28" xfId="0" applyNumberFormat="1" applyFont="1" applyFill="1" applyBorder="1" applyAlignment="1" applyProtection="1">
      <alignment horizontal="center" vertical="center" wrapText="1"/>
      <protection locked="0"/>
    </xf>
    <xf numFmtId="0" fontId="31" fillId="15" borderId="28" xfId="0" applyFont="1" applyFill="1" applyBorder="1" applyAlignment="1">
      <alignment horizontal="center" vertical="center" wrapText="1"/>
    </xf>
    <xf numFmtId="0" fontId="31" fillId="15" borderId="93" xfId="0" applyFont="1" applyFill="1" applyBorder="1" applyAlignment="1">
      <alignment horizontal="center" vertical="center" wrapText="1"/>
    </xf>
    <xf numFmtId="0" fontId="31" fillId="20" borderId="55" xfId="0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72" fillId="15" borderId="14" xfId="5" applyFont="1" applyFill="1" applyBorder="1" applyAlignment="1" applyProtection="1">
      <alignment horizontal="center" vertical="center" wrapText="1"/>
    </xf>
    <xf numFmtId="0" fontId="61" fillId="0" borderId="0" xfId="0" applyFont="1" applyAlignment="1">
      <alignment vertical="center"/>
    </xf>
    <xf numFmtId="0" fontId="72" fillId="15" borderId="10" xfId="5" applyFont="1" applyFill="1" applyBorder="1" applyAlignment="1" applyProtection="1">
      <alignment horizontal="center" vertical="center" wrapText="1"/>
    </xf>
    <xf numFmtId="0" fontId="72" fillId="15" borderId="28" xfId="5" applyFont="1" applyFill="1" applyBorder="1" applyAlignment="1" applyProtection="1">
      <alignment horizontal="center" vertical="center" wrapText="1"/>
    </xf>
    <xf numFmtId="0" fontId="72" fillId="18" borderId="15" xfId="5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vertical="center"/>
    </xf>
    <xf numFmtId="0" fontId="72" fillId="14" borderId="28" xfId="5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 wrapText="1"/>
    </xf>
    <xf numFmtId="0" fontId="36" fillId="0" borderId="14" xfId="2" applyFont="1" applyFill="1" applyBorder="1" applyAlignment="1">
      <alignment horizontal="center" vertical="center" wrapText="1"/>
      <protection locked="0"/>
    </xf>
    <xf numFmtId="1" fontId="31" fillId="0" borderId="14" xfId="2" applyNumberFormat="1" applyFont="1" applyFill="1" applyBorder="1" applyAlignment="1" applyProtection="1">
      <alignment horizontal="center" vertical="center" wrapText="1"/>
    </xf>
    <xf numFmtId="1" fontId="36" fillId="0" borderId="14" xfId="2" applyNumberFormat="1" applyFont="1" applyFill="1" applyBorder="1" applyAlignment="1" applyProtection="1">
      <alignment horizontal="center" vertical="center" wrapText="1"/>
    </xf>
    <xf numFmtId="1" fontId="31" fillId="0" borderId="14" xfId="2" applyNumberFormat="1" applyFont="1" applyFill="1" applyBorder="1" applyAlignment="1">
      <alignment horizontal="center" vertical="center" wrapText="1"/>
      <protection locked="0"/>
    </xf>
    <xf numFmtId="0" fontId="31" fillId="0" borderId="14" xfId="2" applyFont="1" applyFill="1" applyBorder="1" applyAlignment="1">
      <alignment horizontal="center" vertical="center" wrapText="1"/>
      <protection locked="0"/>
    </xf>
    <xf numFmtId="0" fontId="31" fillId="0" borderId="0" xfId="0" applyFont="1" applyFill="1" applyAlignment="1">
      <alignment vertical="center"/>
    </xf>
    <xf numFmtId="0" fontId="36" fillId="0" borderId="10" xfId="2" applyFont="1" applyFill="1" applyBorder="1" applyAlignment="1">
      <alignment horizontal="center" vertical="center" wrapText="1"/>
      <protection locked="0"/>
    </xf>
    <xf numFmtId="1" fontId="31" fillId="0" borderId="10" xfId="2" applyNumberFormat="1" applyFont="1" applyFill="1" applyBorder="1" applyAlignment="1" applyProtection="1">
      <alignment horizontal="center" vertical="center" wrapText="1"/>
    </xf>
    <xf numFmtId="1" fontId="36" fillId="0" borderId="10" xfId="2" applyNumberFormat="1" applyFont="1" applyFill="1" applyBorder="1" applyAlignment="1" applyProtection="1">
      <alignment horizontal="center" vertical="center" wrapText="1"/>
    </xf>
    <xf numFmtId="1" fontId="31" fillId="0" borderId="10" xfId="2" applyNumberFormat="1" applyFont="1" applyFill="1" applyBorder="1" applyAlignment="1">
      <alignment horizontal="center" vertical="center" wrapText="1"/>
      <protection locked="0"/>
    </xf>
    <xf numFmtId="0" fontId="31" fillId="0" borderId="10" xfId="2" applyFont="1" applyFill="1" applyBorder="1" applyAlignment="1">
      <alignment horizontal="center" vertical="center" wrapText="1"/>
      <protection locked="0"/>
    </xf>
    <xf numFmtId="0" fontId="72" fillId="0" borderId="10" xfId="5" applyFont="1" applyFill="1" applyBorder="1" applyAlignment="1" applyProtection="1">
      <alignment horizontal="center" vertical="center" wrapText="1"/>
      <protection locked="0"/>
    </xf>
    <xf numFmtId="0" fontId="36" fillId="0" borderId="28" xfId="2" applyFont="1" applyFill="1" applyBorder="1" applyAlignment="1">
      <alignment horizontal="center" vertical="center" wrapText="1"/>
      <protection locked="0"/>
    </xf>
    <xf numFmtId="1" fontId="31" fillId="0" borderId="28" xfId="2" applyNumberFormat="1" applyFont="1" applyFill="1" applyBorder="1" applyAlignment="1" applyProtection="1">
      <alignment horizontal="center" vertical="center" wrapText="1"/>
    </xf>
    <xf numFmtId="1" fontId="36" fillId="0" borderId="28" xfId="2" applyNumberFormat="1" applyFont="1" applyFill="1" applyBorder="1" applyAlignment="1" applyProtection="1">
      <alignment horizontal="center" vertical="center" wrapText="1"/>
    </xf>
    <xf numFmtId="1" fontId="31" fillId="0" borderId="28" xfId="2" applyNumberFormat="1" applyFont="1" applyFill="1" applyBorder="1" applyAlignment="1">
      <alignment horizontal="center" vertical="center" wrapText="1"/>
      <protection locked="0"/>
    </xf>
    <xf numFmtId="0" fontId="31" fillId="0" borderId="28" xfId="2" applyFont="1" applyFill="1" applyBorder="1" applyAlignment="1">
      <alignment horizontal="center" vertical="center" wrapText="1"/>
      <protection locked="0"/>
    </xf>
    <xf numFmtId="0" fontId="72" fillId="0" borderId="28" xfId="5" applyFont="1" applyFill="1" applyBorder="1" applyAlignment="1" applyProtection="1">
      <alignment horizontal="center" vertical="center" wrapText="1"/>
      <protection locked="0"/>
    </xf>
    <xf numFmtId="0" fontId="36" fillId="0" borderId="12" xfId="2" applyFont="1" applyFill="1" applyBorder="1" applyAlignment="1">
      <alignment horizontal="center" vertical="center" wrapText="1"/>
      <protection locked="0"/>
    </xf>
    <xf numFmtId="1" fontId="31" fillId="0" borderId="12" xfId="2" applyNumberFormat="1" applyFont="1" applyFill="1" applyBorder="1" applyAlignment="1" applyProtection="1">
      <alignment horizontal="center" vertical="center" wrapText="1"/>
    </xf>
    <xf numFmtId="1" fontId="36" fillId="0" borderId="12" xfId="2" applyNumberFormat="1" applyFont="1" applyFill="1" applyBorder="1" applyAlignment="1" applyProtection="1">
      <alignment horizontal="center" vertical="center" wrapText="1"/>
    </xf>
    <xf numFmtId="1" fontId="31" fillId="0" borderId="12" xfId="2" applyNumberFormat="1" applyFont="1" applyFill="1" applyBorder="1" applyAlignment="1">
      <alignment horizontal="center" vertical="center" wrapText="1"/>
      <protection locked="0"/>
    </xf>
    <xf numFmtId="0" fontId="31" fillId="0" borderId="12" xfId="2" applyFont="1" applyFill="1" applyBorder="1" applyAlignment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vertical="center" wrapText="1"/>
      <protection locked="0"/>
    </xf>
    <xf numFmtId="0" fontId="31" fillId="0" borderId="10" xfId="0" applyFont="1" applyFill="1" applyBorder="1" applyAlignment="1" applyProtection="1">
      <alignment vertical="center" wrapText="1"/>
      <protection locked="0"/>
    </xf>
    <xf numFmtId="0" fontId="31" fillId="0" borderId="0" xfId="0" applyFont="1" applyAlignment="1">
      <alignment vertical="center" wrapText="1"/>
    </xf>
    <xf numFmtId="0" fontId="31" fillId="0" borderId="28" xfId="0" applyFont="1" applyFill="1" applyBorder="1" applyAlignment="1" applyProtection="1">
      <alignment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  <protection locked="0"/>
    </xf>
    <xf numFmtId="0" fontId="31" fillId="15" borderId="18" xfId="0" applyFont="1" applyFill="1" applyBorder="1" applyAlignment="1">
      <alignment vertical="center" wrapText="1"/>
    </xf>
    <xf numFmtId="0" fontId="31" fillId="15" borderId="93" xfId="0" applyFont="1" applyFill="1" applyBorder="1" applyAlignment="1">
      <alignment vertical="center" wrapText="1"/>
    </xf>
    <xf numFmtId="0" fontId="31" fillId="18" borderId="69" xfId="0" applyFont="1" applyFill="1" applyBorder="1" applyAlignment="1">
      <alignment vertical="center" wrapText="1"/>
    </xf>
    <xf numFmtId="0" fontId="31" fillId="19" borderId="84" xfId="0" applyFont="1" applyFill="1" applyBorder="1" applyAlignment="1">
      <alignment vertical="center" wrapText="1"/>
    </xf>
    <xf numFmtId="0" fontId="31" fillId="19" borderId="72" xfId="0" applyFont="1" applyFill="1" applyBorder="1" applyAlignment="1">
      <alignment vertical="center" wrapText="1"/>
    </xf>
    <xf numFmtId="0" fontId="31" fillId="19" borderId="73" xfId="0" applyFont="1" applyFill="1" applyBorder="1" applyAlignment="1">
      <alignment vertical="center" wrapText="1"/>
    </xf>
    <xf numFmtId="0" fontId="31" fillId="14" borderId="47" xfId="0" applyFont="1" applyFill="1" applyBorder="1" applyAlignment="1">
      <alignment vertical="center" wrapText="1"/>
    </xf>
    <xf numFmtId="0" fontId="31" fillId="14" borderId="97" xfId="0" applyFont="1" applyFill="1" applyBorder="1" applyAlignment="1">
      <alignment vertical="center" wrapText="1"/>
    </xf>
    <xf numFmtId="0" fontId="31" fillId="20" borderId="97" xfId="0" applyFont="1" applyFill="1" applyBorder="1" applyAlignment="1">
      <alignment vertical="center" wrapText="1"/>
    </xf>
    <xf numFmtId="0" fontId="31" fillId="13" borderId="69" xfId="0" applyFont="1" applyFill="1" applyBorder="1" applyAlignment="1">
      <alignment vertical="center" wrapText="1"/>
    </xf>
    <xf numFmtId="0" fontId="31" fillId="13" borderId="97" xfId="0" applyFont="1" applyFill="1" applyBorder="1" applyAlignment="1">
      <alignment vertical="center" wrapText="1"/>
    </xf>
    <xf numFmtId="0" fontId="31" fillId="17" borderId="69" xfId="0" applyFont="1" applyFill="1" applyBorder="1" applyAlignment="1">
      <alignment vertical="center" wrapText="1"/>
    </xf>
    <xf numFmtId="0" fontId="31" fillId="17" borderId="97" xfId="0" applyFont="1" applyFill="1" applyBorder="1" applyAlignment="1">
      <alignment vertical="center" wrapText="1"/>
    </xf>
    <xf numFmtId="1" fontId="74" fillId="4" borderId="15" xfId="2" applyNumberFormat="1" applyFont="1" applyFill="1" applyBorder="1" applyAlignment="1" applyProtection="1">
      <alignment horizontal="center" vertical="center"/>
    </xf>
    <xf numFmtId="0" fontId="75" fillId="12" borderId="15" xfId="2" applyFont="1" applyFill="1" applyBorder="1" applyAlignment="1">
      <alignment horizontal="center" vertical="center" wrapText="1"/>
      <protection locked="0"/>
    </xf>
    <xf numFmtId="0" fontId="43" fillId="0" borderId="12" xfId="2" applyFont="1" applyBorder="1" applyAlignment="1" applyProtection="1">
      <alignment horizontal="center" vertical="center"/>
    </xf>
    <xf numFmtId="0" fontId="66" fillId="0" borderId="0" xfId="0" applyFont="1" applyAlignment="1">
      <alignment vertical="center"/>
    </xf>
    <xf numFmtId="1" fontId="48" fillId="0" borderId="15" xfId="2" applyNumberFormat="1" applyFont="1" applyFill="1" applyBorder="1" applyAlignment="1" applyProtection="1">
      <alignment horizontal="center" vertical="center"/>
    </xf>
    <xf numFmtId="1" fontId="74" fillId="0" borderId="15" xfId="2" applyNumberFormat="1" applyFont="1" applyFill="1" applyBorder="1" applyAlignment="1" applyProtection="1">
      <alignment horizontal="center" vertical="center"/>
    </xf>
    <xf numFmtId="1" fontId="48" fillId="0" borderId="12" xfId="2" applyNumberFormat="1" applyFont="1" applyFill="1" applyBorder="1" applyAlignment="1" applyProtection="1">
      <alignment horizontal="center" vertical="center"/>
    </xf>
    <xf numFmtId="0" fontId="51" fillId="0" borderId="92" xfId="2" applyFont="1" applyFill="1" applyBorder="1" applyAlignment="1">
      <alignment horizontal="center" vertical="center" wrapText="1"/>
      <protection locked="0"/>
    </xf>
    <xf numFmtId="0" fontId="51" fillId="0" borderId="15" xfId="2" applyFont="1" applyFill="1" applyBorder="1" applyAlignment="1">
      <alignment horizontal="center" vertical="center" wrapText="1"/>
      <protection locked="0"/>
    </xf>
    <xf numFmtId="0" fontId="51" fillId="0" borderId="42" xfId="2" applyFont="1" applyFill="1" applyBorder="1" applyAlignment="1">
      <alignment horizontal="center" vertical="center" wrapText="1"/>
      <protection locked="0"/>
    </xf>
    <xf numFmtId="0" fontId="69" fillId="0" borderId="17" xfId="0" applyFont="1" applyFill="1" applyBorder="1" applyAlignment="1">
      <alignment horizontal="center" vertical="center" wrapText="1"/>
    </xf>
    <xf numFmtId="1" fontId="74" fillId="0" borderId="7" xfId="2" applyNumberFormat="1" applyFont="1" applyFill="1" applyBorder="1" applyAlignment="1" applyProtection="1">
      <alignment horizontal="center" vertical="center"/>
    </xf>
    <xf numFmtId="0" fontId="51" fillId="0" borderId="17" xfId="2" applyFont="1" applyFill="1" applyBorder="1" applyAlignment="1">
      <alignment horizontal="center" vertical="center" wrapText="1"/>
      <protection locked="0"/>
    </xf>
    <xf numFmtId="0" fontId="51" fillId="0" borderId="10" xfId="2" applyFont="1" applyFill="1" applyBorder="1" applyAlignment="1">
      <alignment horizontal="center" vertical="center" wrapText="1"/>
      <protection locked="0"/>
    </xf>
    <xf numFmtId="0" fontId="51" fillId="0" borderId="29" xfId="2" applyFont="1" applyFill="1" applyBorder="1" applyAlignment="1">
      <alignment horizontal="center" vertical="center" wrapText="1"/>
      <protection locked="0"/>
    </xf>
    <xf numFmtId="0" fontId="0" fillId="0" borderId="0" xfId="0" applyFill="1" applyAlignment="1"/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Alignment="1"/>
    <xf numFmtId="0" fontId="37" fillId="0" borderId="0" xfId="2" applyFont="1" applyFill="1" applyBorder="1" applyAlignment="1" applyProtection="1">
      <alignment horizontal="left" vertical="center"/>
    </xf>
    <xf numFmtId="0" fontId="27" fillId="0" borderId="0" xfId="2" applyFont="1" applyFill="1" applyBorder="1" applyAlignment="1" applyProtection="1">
      <alignment horizontal="left" vertical="center"/>
    </xf>
    <xf numFmtId="0" fontId="27" fillId="0" borderId="0" xfId="2" applyFont="1" applyFill="1" applyBorder="1" applyAlignment="1" applyProtection="1">
      <alignment vertical="center"/>
    </xf>
    <xf numFmtId="0" fontId="31" fillId="0" borderId="0" xfId="2" applyFont="1" applyFill="1" applyBorder="1" applyAlignment="1" applyProtection="1">
      <alignment vertical="center"/>
    </xf>
    <xf numFmtId="0" fontId="27" fillId="0" borderId="0" xfId="2" applyFont="1" applyFill="1" applyAlignment="1" applyProtection="1">
      <alignment vertical="center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2" applyFont="1" applyFill="1" applyAlignment="1" applyProtection="1">
      <alignment vertical="center"/>
    </xf>
    <xf numFmtId="0" fontId="31" fillId="0" borderId="0" xfId="2" applyFont="1" applyFill="1" applyAlignment="1" applyProtection="1">
      <alignment horizontal="left" vertical="center"/>
    </xf>
    <xf numFmtId="0" fontId="31" fillId="0" borderId="0" xfId="0" applyFont="1" applyFill="1" applyBorder="1" applyAlignment="1"/>
    <xf numFmtId="0" fontId="31" fillId="0" borderId="0" xfId="0" applyFont="1" applyFill="1" applyAlignment="1"/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7" fillId="0" borderId="0" xfId="2" applyFont="1" applyFill="1" applyBorder="1" applyAlignment="1" applyProtection="1">
      <alignment horizontal="center" vertical="center"/>
    </xf>
    <xf numFmtId="0" fontId="27" fillId="0" borderId="0" xfId="2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72" fillId="0" borderId="12" xfId="5" applyFont="1" applyFill="1" applyBorder="1" applyAlignment="1" applyProtection="1">
      <alignment horizontal="center" vertical="center" wrapText="1"/>
      <protection locked="0"/>
    </xf>
    <xf numFmtId="0" fontId="31" fillId="13" borderId="55" xfId="0" applyFont="1" applyFill="1" applyBorder="1" applyAlignment="1">
      <alignment vertical="center" wrapText="1"/>
    </xf>
    <xf numFmtId="0" fontId="31" fillId="13" borderId="1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43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6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30" fillId="21" borderId="0" xfId="0" applyFont="1" applyFill="1" applyAlignment="1"/>
    <xf numFmtId="0" fontId="30" fillId="21" borderId="0" xfId="0" applyFont="1" applyFill="1" applyBorder="1">
      <alignment vertical="center"/>
    </xf>
    <xf numFmtId="0" fontId="32" fillId="21" borderId="94" xfId="1" applyFont="1" applyFill="1" applyBorder="1" applyAlignment="1" applyProtection="1">
      <alignment horizontal="centerContinuous"/>
    </xf>
    <xf numFmtId="0" fontId="32" fillId="21" borderId="11" xfId="1" applyFont="1" applyFill="1" applyBorder="1" applyAlignment="1" applyProtection="1">
      <alignment horizontal="centerContinuous"/>
    </xf>
    <xf numFmtId="0" fontId="32" fillId="21" borderId="52" xfId="1" applyFont="1" applyFill="1" applyBorder="1" applyAlignment="1" applyProtection="1">
      <alignment horizontal="centerContinuous"/>
    </xf>
    <xf numFmtId="0" fontId="32" fillId="21" borderId="49" xfId="1" applyFont="1" applyFill="1" applyBorder="1" applyAlignment="1" applyProtection="1">
      <alignment horizontal="centerContinuous"/>
    </xf>
    <xf numFmtId="0" fontId="32" fillId="21" borderId="41" xfId="1" applyFont="1" applyFill="1" applyBorder="1" applyAlignment="1" applyProtection="1">
      <alignment horizontal="centerContinuous"/>
    </xf>
    <xf numFmtId="0" fontId="32" fillId="21" borderId="40" xfId="1" applyFont="1" applyFill="1" applyBorder="1" applyAlignment="1" applyProtection="1">
      <alignment horizontal="centerContinuous"/>
    </xf>
    <xf numFmtId="0" fontId="32" fillId="21" borderId="11" xfId="1" applyFont="1" applyFill="1" applyBorder="1" applyAlignment="1" applyProtection="1">
      <alignment horizontal="center"/>
    </xf>
    <xf numFmtId="0" fontId="32" fillId="21" borderId="52" xfId="1" applyFont="1" applyFill="1" applyBorder="1" applyAlignment="1" applyProtection="1">
      <alignment horizontal="center"/>
    </xf>
    <xf numFmtId="0" fontId="27" fillId="21" borderId="17" xfId="1" applyFont="1" applyFill="1" applyBorder="1" applyAlignment="1" applyProtection="1">
      <alignment horizontal="center" vertical="center"/>
    </xf>
    <xf numFmtId="0" fontId="27" fillId="21" borderId="10" xfId="1" applyFont="1" applyFill="1" applyBorder="1" applyAlignment="1" applyProtection="1">
      <alignment horizontal="center" vertical="center"/>
    </xf>
    <xf numFmtId="0" fontId="27" fillId="21" borderId="18" xfId="1" applyFont="1" applyFill="1" applyBorder="1" applyAlignment="1" applyProtection="1">
      <alignment horizontal="center" vertical="center"/>
    </xf>
    <xf numFmtId="0" fontId="27" fillId="21" borderId="97" xfId="1" applyFont="1" applyFill="1" applyBorder="1" applyAlignment="1" applyProtection="1">
      <alignment horizontal="center" vertical="center"/>
    </xf>
    <xf numFmtId="0" fontId="27" fillId="21" borderId="31" xfId="1" applyFont="1" applyFill="1" applyBorder="1" applyAlignment="1" applyProtection="1">
      <alignment horizontal="center" vertical="center"/>
    </xf>
    <xf numFmtId="0" fontId="27" fillId="21" borderId="29" xfId="1" applyFont="1" applyFill="1" applyBorder="1" applyAlignment="1" applyProtection="1">
      <alignment horizontal="center" vertical="center"/>
    </xf>
    <xf numFmtId="0" fontId="27" fillId="21" borderId="19" xfId="1" applyFont="1" applyFill="1" applyBorder="1" applyAlignment="1" applyProtection="1">
      <alignment horizontal="center" vertical="center"/>
    </xf>
    <xf numFmtId="0" fontId="27" fillId="21" borderId="12" xfId="1" applyFont="1" applyFill="1" applyBorder="1" applyAlignment="1" applyProtection="1">
      <alignment horizontal="center" vertical="center"/>
    </xf>
    <xf numFmtId="0" fontId="27" fillId="21" borderId="20" xfId="1" applyFont="1" applyFill="1" applyBorder="1" applyAlignment="1" applyProtection="1">
      <alignment horizontal="center" vertical="center"/>
    </xf>
    <xf numFmtId="0" fontId="27" fillId="21" borderId="98" xfId="1" applyFont="1" applyFill="1" applyBorder="1" applyAlignment="1" applyProtection="1">
      <alignment horizontal="center" vertical="center"/>
    </xf>
    <xf numFmtId="0" fontId="27" fillId="21" borderId="43" xfId="1" applyFont="1" applyFill="1" applyBorder="1" applyAlignment="1" applyProtection="1">
      <alignment horizontal="center" vertical="center"/>
    </xf>
    <xf numFmtId="0" fontId="27" fillId="21" borderId="65" xfId="1" applyFont="1" applyFill="1" applyBorder="1" applyAlignment="1" applyProtection="1">
      <alignment horizontal="center" vertical="center"/>
    </xf>
    <xf numFmtId="0" fontId="47" fillId="0" borderId="50" xfId="2" applyFont="1" applyFill="1" applyBorder="1" applyAlignment="1">
      <alignment horizontal="center" vertical="center"/>
      <protection locked="0"/>
    </xf>
    <xf numFmtId="0" fontId="64" fillId="0" borderId="0" xfId="0" applyFont="1" applyFill="1" applyAlignment="1"/>
    <xf numFmtId="0" fontId="43" fillId="11" borderId="31" xfId="2" applyFont="1" applyFill="1" applyBorder="1" applyAlignment="1" applyProtection="1">
      <alignment horizontal="left" vertical="center" wrapText="1" shrinkToFit="1"/>
    </xf>
    <xf numFmtId="0" fontId="43" fillId="0" borderId="31" xfId="2" applyFont="1" applyBorder="1" applyAlignment="1" applyProtection="1">
      <alignment horizontal="left" vertical="center" wrapText="1" shrinkToFit="1"/>
    </xf>
    <xf numFmtId="0" fontId="43" fillId="0" borderId="43" xfId="2" applyFont="1" applyBorder="1" applyAlignment="1" applyProtection="1">
      <alignment horizontal="left" vertical="center" wrapText="1" shrinkToFit="1"/>
    </xf>
    <xf numFmtId="0" fontId="43" fillId="0" borderId="7" xfId="2" applyFont="1" applyFill="1" applyBorder="1" applyAlignment="1">
      <alignment horizontal="left" vertical="center" wrapText="1"/>
      <protection locked="0"/>
    </xf>
    <xf numFmtId="0" fontId="43" fillId="0" borderId="31" xfId="2" applyFont="1" applyFill="1" applyBorder="1" applyAlignment="1">
      <alignment horizontal="left" vertical="center" wrapText="1"/>
      <protection locked="0"/>
    </xf>
    <xf numFmtId="0" fontId="48" fillId="5" borderId="27" xfId="2" applyFont="1" applyFill="1" applyBorder="1" applyAlignment="1">
      <alignment horizontal="center" vertical="center" wrapText="1"/>
      <protection locked="0"/>
    </xf>
    <xf numFmtId="2" fontId="47" fillId="0" borderId="58" xfId="2" applyNumberFormat="1" applyFont="1" applyBorder="1" applyAlignment="1">
      <alignment horizontal="center" vertical="center" wrapText="1"/>
      <protection locked="0"/>
    </xf>
    <xf numFmtId="2" fontId="47" fillId="0" borderId="59" xfId="2" applyNumberFormat="1" applyFont="1" applyFill="1" applyBorder="1" applyAlignment="1">
      <alignment horizontal="center" vertical="center" wrapText="1"/>
      <protection locked="0"/>
    </xf>
    <xf numFmtId="2" fontId="47" fillId="0" borderId="84" xfId="2" applyNumberFormat="1" applyFont="1" applyBorder="1" applyAlignment="1">
      <alignment horizontal="center" vertical="center" wrapText="1"/>
      <protection locked="0"/>
    </xf>
    <xf numFmtId="168" fontId="47" fillId="0" borderId="72" xfId="2" applyNumberFormat="1" applyFont="1" applyBorder="1" applyAlignment="1">
      <alignment horizontal="center" vertical="center"/>
      <protection locked="0"/>
    </xf>
    <xf numFmtId="168" fontId="47" fillId="0" borderId="57" xfId="2" applyNumberFormat="1" applyFont="1" applyBorder="1" applyAlignment="1">
      <alignment horizontal="center" vertical="center"/>
      <protection locked="0"/>
    </xf>
    <xf numFmtId="168" fontId="48" fillId="5" borderId="57" xfId="2" applyNumberFormat="1" applyFont="1" applyFill="1" applyBorder="1" applyAlignment="1" applyProtection="1">
      <alignment vertical="center"/>
    </xf>
    <xf numFmtId="0" fontId="40" fillId="7" borderId="89" xfId="2" applyFont="1" applyFill="1" applyBorder="1" applyAlignment="1" applyProtection="1">
      <alignment horizontal="center" vertical="center"/>
    </xf>
    <xf numFmtId="167" fontId="40" fillId="7" borderId="21" xfId="2" applyNumberFormat="1" applyFont="1" applyFill="1" applyBorder="1" applyAlignment="1" applyProtection="1">
      <alignment horizontal="center" vertical="center"/>
    </xf>
    <xf numFmtId="0" fontId="48" fillId="5" borderId="89" xfId="2" applyFont="1" applyFill="1" applyBorder="1" applyAlignment="1">
      <alignment horizontal="center" vertical="center" wrapText="1"/>
      <protection locked="0"/>
    </xf>
    <xf numFmtId="2" fontId="47" fillId="0" borderId="53" xfId="2" applyNumberFormat="1" applyFont="1" applyFill="1" applyBorder="1" applyAlignment="1">
      <alignment horizontal="center" vertical="center" wrapText="1"/>
      <protection locked="0"/>
    </xf>
    <xf numFmtId="2" fontId="47" fillId="0" borderId="73" xfId="2" applyNumberFormat="1" applyFont="1" applyFill="1" applyBorder="1" applyAlignment="1">
      <alignment horizontal="center" vertical="center" wrapText="1"/>
      <protection locked="0"/>
    </xf>
    <xf numFmtId="2" fontId="47" fillId="0" borderId="72" xfId="2" applyNumberFormat="1" applyFont="1" applyFill="1" applyBorder="1" applyAlignment="1">
      <alignment horizontal="center" vertical="center" wrapText="1"/>
      <protection locked="0"/>
    </xf>
    <xf numFmtId="167" fontId="48" fillId="5" borderId="21" xfId="2" applyNumberFormat="1" applyFont="1" applyFill="1" applyBorder="1" applyAlignment="1" applyProtection="1">
      <alignment horizontal="center" vertical="center"/>
    </xf>
    <xf numFmtId="0" fontId="69" fillId="0" borderId="92" xfId="0" applyFont="1" applyFill="1" applyBorder="1" applyAlignment="1">
      <alignment horizontal="center" vertical="center" wrapText="1"/>
    </xf>
    <xf numFmtId="1" fontId="51" fillId="12" borderId="15" xfId="2" applyNumberFormat="1" applyFont="1" applyFill="1" applyBorder="1" applyAlignment="1">
      <alignment horizontal="center" vertical="center" wrapText="1"/>
      <protection locked="0"/>
    </xf>
    <xf numFmtId="1" fontId="53" fillId="11" borderId="84" xfId="2" applyNumberFormat="1" applyFont="1" applyFill="1" applyBorder="1" applyAlignment="1">
      <alignment horizontal="center" vertical="center"/>
      <protection locked="0"/>
    </xf>
    <xf numFmtId="0" fontId="51" fillId="0" borderId="71" xfId="2" applyFont="1" applyFill="1" applyBorder="1" applyAlignment="1">
      <alignment horizontal="center" vertical="center" wrapText="1"/>
      <protection locked="0"/>
    </xf>
    <xf numFmtId="0" fontId="51" fillId="0" borderId="28" xfId="2" applyFont="1" applyFill="1" applyBorder="1" applyAlignment="1">
      <alignment horizontal="center" vertical="center" wrapText="1"/>
      <protection locked="0"/>
    </xf>
    <xf numFmtId="0" fontId="51" fillId="0" borderId="63" xfId="2" applyFont="1" applyFill="1" applyBorder="1" applyAlignment="1">
      <alignment horizontal="center" vertical="center" wrapText="1"/>
      <protection locked="0"/>
    </xf>
    <xf numFmtId="0" fontId="69" fillId="0" borderId="71" xfId="0" applyFont="1" applyFill="1" applyBorder="1" applyAlignment="1">
      <alignment horizontal="center" vertical="center" wrapText="1"/>
    </xf>
    <xf numFmtId="1" fontId="74" fillId="0" borderId="27" xfId="2" applyNumberFormat="1" applyFont="1" applyFill="1" applyBorder="1" applyAlignment="1" applyProtection="1">
      <alignment horizontal="center" vertical="center"/>
    </xf>
    <xf numFmtId="1" fontId="51" fillId="12" borderId="28" xfId="2" applyNumberFormat="1" applyFont="1" applyFill="1" applyBorder="1" applyAlignment="1">
      <alignment horizontal="center" vertical="center" wrapText="1"/>
      <protection locked="0"/>
    </xf>
    <xf numFmtId="0" fontId="51" fillId="12" borderId="93" xfId="2" applyFont="1" applyFill="1" applyBorder="1" applyAlignment="1">
      <alignment horizontal="center" vertical="center" wrapText="1"/>
      <protection locked="0"/>
    </xf>
    <xf numFmtId="0" fontId="36" fillId="7" borderId="83" xfId="2" applyFont="1" applyFill="1" applyBorder="1" applyAlignment="1" applyProtection="1">
      <alignment horizontal="center" vertical="center"/>
    </xf>
    <xf numFmtId="0" fontId="36" fillId="7" borderId="89" xfId="2" applyFont="1" applyFill="1" applyBorder="1" applyAlignment="1" applyProtection="1">
      <alignment horizontal="center" vertical="center"/>
    </xf>
    <xf numFmtId="0" fontId="36" fillId="7" borderId="86" xfId="2" applyFont="1" applyFill="1" applyBorder="1" applyAlignment="1" applyProtection="1">
      <alignment horizontal="center" vertical="center"/>
    </xf>
    <xf numFmtId="0" fontId="36" fillId="7" borderId="87" xfId="2" applyFont="1" applyFill="1" applyBorder="1" applyAlignment="1" applyProtection="1">
      <alignment horizontal="center" vertical="center"/>
    </xf>
    <xf numFmtId="0" fontId="75" fillId="0" borderId="15" xfId="2" applyFont="1" applyFill="1" applyBorder="1" applyAlignment="1">
      <alignment horizontal="center" vertical="center" wrapText="1"/>
      <protection locked="0"/>
    </xf>
    <xf numFmtId="0" fontId="75" fillId="3" borderId="15" xfId="2" applyFont="1" applyFill="1" applyBorder="1" applyAlignment="1">
      <alignment horizontal="center" vertical="center" wrapText="1"/>
      <protection locked="0"/>
    </xf>
    <xf numFmtId="0" fontId="75" fillId="0" borderId="42" xfId="2" applyFont="1" applyFill="1" applyBorder="1" applyAlignment="1">
      <alignment horizontal="center" vertical="center" wrapText="1"/>
      <protection locked="0"/>
    </xf>
    <xf numFmtId="0" fontId="74" fillId="12" borderId="84" xfId="2" applyFont="1" applyFill="1" applyBorder="1" applyAlignment="1">
      <alignment horizontal="center" vertical="center" wrapText="1"/>
      <protection locked="0"/>
    </xf>
    <xf numFmtId="1" fontId="75" fillId="0" borderId="7" xfId="2" applyNumberFormat="1" applyFont="1" applyBorder="1" applyAlignment="1" applyProtection="1">
      <alignment horizontal="center" vertical="center"/>
    </xf>
    <xf numFmtId="1" fontId="75" fillId="3" borderId="15" xfId="2" applyNumberFormat="1" applyFont="1" applyFill="1" applyBorder="1" applyAlignment="1">
      <alignment horizontal="center" vertical="center" wrapText="1"/>
      <protection locked="0"/>
    </xf>
    <xf numFmtId="0" fontId="75" fillId="3" borderId="42" xfId="2" applyFont="1" applyFill="1" applyBorder="1" applyAlignment="1">
      <alignment horizontal="center" vertical="center" wrapText="1"/>
      <protection locked="0"/>
    </xf>
    <xf numFmtId="1" fontId="75" fillId="0" borderId="44" xfId="2" applyNumberFormat="1" applyFont="1" applyBorder="1" applyAlignment="1">
      <alignment horizontal="center" vertical="center"/>
      <protection locked="0"/>
    </xf>
    <xf numFmtId="0" fontId="75" fillId="3" borderId="92" xfId="2" applyFont="1" applyFill="1" applyBorder="1" applyAlignment="1">
      <alignment horizontal="center" vertical="center" wrapText="1"/>
      <protection locked="0"/>
    </xf>
    <xf numFmtId="0" fontId="75" fillId="4" borderId="51" xfId="2" applyFont="1" applyFill="1" applyBorder="1" applyAlignment="1">
      <alignment horizontal="center" vertical="center" wrapText="1"/>
      <protection locked="0"/>
    </xf>
    <xf numFmtId="0" fontId="75" fillId="12" borderId="42" xfId="2" applyFont="1" applyFill="1" applyBorder="1" applyAlignment="1">
      <alignment horizontal="center" vertical="center" wrapText="1"/>
      <protection locked="0"/>
    </xf>
    <xf numFmtId="0" fontId="75" fillId="0" borderId="51" xfId="2" applyFont="1" applyFill="1" applyBorder="1" applyAlignment="1">
      <alignment horizontal="center" vertical="center" wrapText="1"/>
      <protection locked="0"/>
    </xf>
    <xf numFmtId="0" fontId="47" fillId="0" borderId="10" xfId="2" applyFont="1" applyFill="1" applyBorder="1" applyAlignment="1">
      <alignment horizontal="center" vertical="center"/>
      <protection locked="0"/>
    </xf>
    <xf numFmtId="0" fontId="47" fillId="0" borderId="29" xfId="2" applyFont="1" applyFill="1" applyBorder="1" applyAlignment="1">
      <alignment horizontal="center" vertical="center"/>
      <protection locked="0"/>
    </xf>
    <xf numFmtId="9" fontId="27" fillId="0" borderId="0" xfId="3" applyFont="1" applyFill="1" applyAlignment="1" applyProtection="1">
      <alignment vertical="center"/>
    </xf>
    <xf numFmtId="0" fontId="37" fillId="0" borderId="10" xfId="2" applyFont="1" applyFill="1" applyBorder="1" applyAlignment="1" applyProtection="1">
      <alignment horizontal="center" vertical="center"/>
    </xf>
    <xf numFmtId="0" fontId="37" fillId="0" borderId="0" xfId="2" applyFont="1" applyFill="1" applyAlignment="1" applyProtection="1">
      <alignment vertical="center"/>
    </xf>
    <xf numFmtId="0" fontId="43" fillId="0" borderId="31" xfId="2" applyFont="1" applyFill="1" applyBorder="1" applyAlignment="1" applyProtection="1">
      <alignment vertical="center"/>
    </xf>
    <xf numFmtId="1" fontId="47" fillId="0" borderId="72" xfId="2" applyNumberFormat="1" applyFont="1" applyFill="1" applyBorder="1" applyAlignment="1">
      <alignment horizontal="center" vertical="center"/>
      <protection locked="0"/>
    </xf>
    <xf numFmtId="0" fontId="56" fillId="0" borderId="10" xfId="2" applyFont="1" applyFill="1" applyBorder="1" applyAlignment="1" applyProtection="1">
      <alignment horizontal="center" vertical="center"/>
    </xf>
    <xf numFmtId="1" fontId="48" fillId="0" borderId="10" xfId="2" applyNumberFormat="1" applyFont="1" applyFill="1" applyBorder="1" applyAlignment="1" applyProtection="1">
      <alignment horizontal="center" vertical="center"/>
    </xf>
    <xf numFmtId="2" fontId="47" fillId="0" borderId="56" xfId="2" applyNumberFormat="1" applyFont="1" applyFill="1" applyBorder="1" applyAlignment="1">
      <alignment horizontal="center" vertical="center" wrapText="1"/>
      <protection locked="0"/>
    </xf>
    <xf numFmtId="0" fontId="43" fillId="0" borderId="46" xfId="0" applyFont="1" applyFill="1" applyBorder="1" applyAlignment="1" applyProtection="1">
      <alignment horizontal="left" vertical="center" wrapText="1"/>
      <protection locked="0"/>
    </xf>
    <xf numFmtId="0" fontId="43" fillId="0" borderId="9" xfId="2" applyFont="1" applyFill="1" applyBorder="1" applyAlignment="1">
      <alignment horizontal="center" vertical="center"/>
      <protection locked="0"/>
    </xf>
    <xf numFmtId="0" fontId="47" fillId="0" borderId="9" xfId="2" applyFont="1" applyFill="1" applyBorder="1" applyAlignment="1">
      <alignment horizontal="center" vertical="center"/>
      <protection locked="0"/>
    </xf>
    <xf numFmtId="0" fontId="47" fillId="0" borderId="37" xfId="2" applyFont="1" applyFill="1" applyBorder="1" applyAlignment="1">
      <alignment horizontal="center" vertical="center"/>
      <protection locked="0"/>
    </xf>
    <xf numFmtId="1" fontId="47" fillId="0" borderId="56" xfId="2" applyNumberFormat="1" applyFont="1" applyFill="1" applyBorder="1" applyAlignment="1">
      <alignment horizontal="center" vertical="center"/>
      <protection locked="0"/>
    </xf>
    <xf numFmtId="1" fontId="51" fillId="12" borderId="0" xfId="2" applyNumberFormat="1" applyFont="1" applyFill="1" applyBorder="1" applyAlignment="1">
      <alignment horizontal="center" vertical="center" wrapText="1"/>
      <protection locked="0"/>
    </xf>
    <xf numFmtId="1" fontId="47" fillId="12" borderId="9" xfId="2" applyNumberFormat="1" applyFont="1" applyFill="1" applyBorder="1" applyAlignment="1">
      <alignment horizontal="center" vertical="center"/>
      <protection locked="0"/>
    </xf>
    <xf numFmtId="1" fontId="47" fillId="12" borderId="0" xfId="2" applyNumberFormat="1" applyFont="1" applyFill="1" applyBorder="1" applyAlignment="1">
      <alignment horizontal="center" vertical="center"/>
      <protection locked="0"/>
    </xf>
    <xf numFmtId="2" fontId="75" fillId="0" borderId="84" xfId="2" applyNumberFormat="1" applyFont="1" applyFill="1" applyBorder="1" applyAlignment="1">
      <alignment horizontal="center" vertical="center" wrapText="1"/>
      <protection locked="0"/>
    </xf>
    <xf numFmtId="2" fontId="51" fillId="0" borderId="72" xfId="2" applyNumberFormat="1" applyFont="1" applyFill="1" applyBorder="1" applyAlignment="1">
      <alignment horizontal="center" vertical="center" wrapText="1"/>
      <protection locked="0"/>
    </xf>
    <xf numFmtId="2" fontId="51" fillId="0" borderId="56" xfId="2" applyNumberFormat="1" applyFont="1" applyFill="1" applyBorder="1" applyAlignment="1">
      <alignment horizontal="center" vertical="center" wrapText="1"/>
      <protection locked="0"/>
    </xf>
    <xf numFmtId="0" fontId="47" fillId="12" borderId="31" xfId="2" applyFont="1" applyFill="1" applyBorder="1" applyAlignment="1">
      <alignment horizontal="center" vertical="center"/>
      <protection locked="0"/>
    </xf>
    <xf numFmtId="0" fontId="47" fillId="12" borderId="10" xfId="2" applyFont="1" applyFill="1" applyBorder="1" applyAlignment="1">
      <alignment horizontal="center" vertical="center"/>
      <protection locked="0"/>
    </xf>
    <xf numFmtId="0" fontId="47" fillId="12" borderId="0" xfId="2" applyFont="1" applyFill="1" applyBorder="1" applyAlignment="1">
      <alignment horizontal="center" vertical="center"/>
      <protection locked="0"/>
    </xf>
    <xf numFmtId="0" fontId="47" fillId="12" borderId="37" xfId="2" applyFont="1" applyFill="1" applyBorder="1" applyAlignment="1">
      <alignment horizontal="center" vertical="center"/>
      <protection locked="0"/>
    </xf>
    <xf numFmtId="0" fontId="48" fillId="12" borderId="72" xfId="2" applyFont="1" applyFill="1" applyBorder="1" applyAlignment="1">
      <alignment horizontal="center" vertical="center"/>
      <protection locked="0"/>
    </xf>
    <xf numFmtId="0" fontId="48" fillId="12" borderId="56" xfId="2" applyFont="1" applyFill="1" applyBorder="1" applyAlignment="1">
      <alignment horizontal="center" vertical="center"/>
      <protection locked="0"/>
    </xf>
    <xf numFmtId="0" fontId="48" fillId="12" borderId="72" xfId="2" applyFont="1" applyFill="1" applyBorder="1" applyAlignment="1" applyProtection="1">
      <alignment horizontal="center" vertical="center"/>
    </xf>
    <xf numFmtId="0" fontId="48" fillId="12" borderId="59" xfId="2" applyFont="1" applyFill="1" applyBorder="1" applyAlignment="1" applyProtection="1">
      <alignment horizontal="center" vertical="center"/>
    </xf>
    <xf numFmtId="0" fontId="48" fillId="12" borderId="84" xfId="2" applyFont="1" applyFill="1" applyBorder="1" applyAlignment="1">
      <alignment horizontal="center" vertical="center" wrapText="1"/>
      <protection locked="0"/>
    </xf>
    <xf numFmtId="0" fontId="48" fillId="12" borderId="72" xfId="2" applyFont="1" applyFill="1" applyBorder="1" applyAlignment="1">
      <alignment horizontal="center" vertical="center" wrapText="1"/>
      <protection locked="0"/>
    </xf>
    <xf numFmtId="1" fontId="48" fillId="12" borderId="57" xfId="2" applyNumberFormat="1" applyFont="1" applyFill="1" applyBorder="1" applyAlignment="1" applyProtection="1">
      <alignment horizontal="center" vertical="center"/>
    </xf>
    <xf numFmtId="0" fontId="68" fillId="12" borderId="18" xfId="0" applyFont="1" applyFill="1" applyBorder="1" applyAlignment="1">
      <alignment horizontal="center" vertical="center" wrapText="1"/>
    </xf>
    <xf numFmtId="0" fontId="68" fillId="12" borderId="51" xfId="0" applyFont="1" applyFill="1" applyBorder="1" applyAlignment="1">
      <alignment horizontal="center" vertical="center" wrapText="1"/>
    </xf>
    <xf numFmtId="0" fontId="68" fillId="12" borderId="93" xfId="0" applyFont="1" applyFill="1" applyBorder="1" applyAlignment="1">
      <alignment horizontal="center" vertical="center" wrapText="1"/>
    </xf>
    <xf numFmtId="0" fontId="78" fillId="0" borderId="31" xfId="2" applyFont="1" applyFill="1" applyBorder="1" applyAlignment="1" applyProtection="1">
      <alignment vertical="center"/>
    </xf>
    <xf numFmtId="0" fontId="27" fillId="0" borderId="41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7" fillId="0" borderId="0" xfId="0" applyFont="1" applyFill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2" fillId="11" borderId="10" xfId="0" applyFont="1" applyFill="1" applyBorder="1" applyAlignment="1">
      <alignment horizontal="center"/>
    </xf>
    <xf numFmtId="0" fontId="42" fillId="11" borderId="18" xfId="0" applyFont="1" applyFill="1" applyBorder="1" applyAlignment="1">
      <alignment horizontal="center"/>
    </xf>
    <xf numFmtId="0" fontId="27" fillId="11" borderId="63" xfId="0" applyFont="1" applyFill="1" applyBorder="1" applyAlignment="1">
      <alignment horizontal="center" vertical="center" wrapText="1"/>
    </xf>
    <xf numFmtId="0" fontId="27" fillId="11" borderId="61" xfId="0" applyFont="1" applyFill="1" applyBorder="1" applyAlignment="1">
      <alignment horizontal="center" vertical="center" wrapText="1"/>
    </xf>
    <xf numFmtId="0" fontId="27" fillId="11" borderId="62" xfId="0" applyFont="1" applyFill="1" applyBorder="1" applyAlignment="1">
      <alignment horizontal="center" vertical="center" wrapText="1"/>
    </xf>
    <xf numFmtId="0" fontId="27" fillId="11" borderId="37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wrapText="1"/>
    </xf>
    <xf numFmtId="0" fontId="27" fillId="11" borderId="27" xfId="0" applyFont="1" applyFill="1" applyBorder="1" applyAlignment="1">
      <alignment horizontal="center" vertical="center" wrapText="1"/>
    </xf>
    <xf numFmtId="0" fontId="44" fillId="11" borderId="0" xfId="0" applyFont="1" applyFill="1" applyAlignment="1">
      <alignment horizontal="center" vertical="center"/>
    </xf>
    <xf numFmtId="0" fontId="44" fillId="11" borderId="0" xfId="0" applyFont="1" applyFill="1" applyAlignment="1">
      <alignment horizontal="center"/>
    </xf>
    <xf numFmtId="0" fontId="42" fillId="11" borderId="14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/>
    </xf>
    <xf numFmtId="0" fontId="27" fillId="11" borderId="18" xfId="0" applyFont="1" applyFill="1" applyBorder="1" applyAlignment="1">
      <alignment horizontal="center" vertical="center"/>
    </xf>
    <xf numFmtId="0" fontId="27" fillId="11" borderId="10" xfId="0" applyFont="1" applyFill="1" applyBorder="1" applyAlignment="1" applyProtection="1">
      <alignment horizontal="center" vertical="center" wrapText="1"/>
      <protection locked="0"/>
    </xf>
    <xf numFmtId="0" fontId="27" fillId="11" borderId="64" xfId="0" applyFont="1" applyFill="1" applyBorder="1" applyAlignment="1">
      <alignment horizontal="center" vertical="center" wrapText="1"/>
    </xf>
    <xf numFmtId="0" fontId="27" fillId="11" borderId="45" xfId="0" applyFont="1" applyFill="1" applyBorder="1" applyAlignment="1">
      <alignment horizontal="center" vertical="center" wrapText="1"/>
    </xf>
    <xf numFmtId="0" fontId="42" fillId="11" borderId="13" xfId="0" applyFont="1" applyFill="1" applyBorder="1" applyAlignment="1">
      <alignment horizontal="center" vertical="center" wrapText="1"/>
    </xf>
    <xf numFmtId="0" fontId="42" fillId="11" borderId="14" xfId="0" applyFont="1" applyFill="1" applyBorder="1" applyAlignment="1">
      <alignment horizontal="center" vertical="center" textRotation="90" wrapText="1"/>
    </xf>
    <xf numFmtId="0" fontId="34" fillId="11" borderId="10" xfId="0" applyFont="1" applyFill="1" applyBorder="1" applyAlignment="1">
      <alignment horizontal="center"/>
    </xf>
    <xf numFmtId="0" fontId="42" fillId="11" borderId="14" xfId="0" applyFont="1" applyFill="1" applyBorder="1" applyAlignment="1">
      <alignment horizontal="center" vertical="center" textRotation="90"/>
    </xf>
    <xf numFmtId="0" fontId="42" fillId="11" borderId="16" xfId="0" applyFont="1" applyFill="1" applyBorder="1" applyAlignment="1">
      <alignment horizontal="center" vertical="center" textRotation="90" wrapText="1"/>
    </xf>
    <xf numFmtId="0" fontId="42" fillId="11" borderId="12" xfId="0" applyFont="1" applyFill="1" applyBorder="1" applyAlignment="1">
      <alignment horizontal="center"/>
    </xf>
    <xf numFmtId="0" fontId="42" fillId="11" borderId="20" xfId="0" applyFont="1" applyFill="1" applyBorder="1" applyAlignment="1">
      <alignment horizontal="center"/>
    </xf>
    <xf numFmtId="0" fontId="58" fillId="21" borderId="0" xfId="0" applyFont="1" applyFill="1" applyBorder="1" applyAlignment="1">
      <alignment horizontal="center" vertical="center"/>
    </xf>
    <xf numFmtId="0" fontId="37" fillId="11" borderId="0" xfId="0" applyFont="1" applyFill="1" applyAlignment="1">
      <alignment horizontal="left" vertical="center"/>
    </xf>
    <xf numFmtId="0" fontId="40" fillId="11" borderId="0" xfId="0" applyFont="1" applyFill="1" applyAlignment="1">
      <alignment horizontal="center"/>
    </xf>
    <xf numFmtId="0" fontId="76" fillId="21" borderId="0" xfId="0" applyFont="1" applyFill="1" applyAlignment="1">
      <alignment horizontal="center" vertical="top"/>
    </xf>
    <xf numFmtId="0" fontId="36" fillId="11" borderId="0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horizontal="center" vertical="center"/>
    </xf>
    <xf numFmtId="0" fontId="28" fillId="11" borderId="0" xfId="0" applyFont="1" applyFill="1" applyAlignment="1">
      <alignment horizontal="center" vertical="center" wrapText="1"/>
    </xf>
    <xf numFmtId="0" fontId="30" fillId="11" borderId="0" xfId="0" applyFont="1" applyFill="1" applyAlignment="1">
      <alignment horizontal="center" wrapText="1"/>
    </xf>
    <xf numFmtId="0" fontId="33" fillId="11" borderId="0" xfId="0" applyFont="1" applyFill="1" applyAlignment="1">
      <alignment horizontal="center" vertical="center"/>
    </xf>
    <xf numFmtId="0" fontId="35" fillId="11" borderId="0" xfId="0" applyFont="1" applyFill="1" applyBorder="1" applyAlignment="1">
      <alignment horizontal="center" vertical="center"/>
    </xf>
    <xf numFmtId="0" fontId="41" fillId="11" borderId="10" xfId="0" applyFont="1" applyFill="1" applyBorder="1" applyAlignment="1">
      <alignment horizontal="center" vertical="center" wrapText="1"/>
    </xf>
    <xf numFmtId="0" fontId="41" fillId="11" borderId="12" xfId="0" applyFont="1" applyFill="1" applyBorder="1" applyAlignment="1">
      <alignment horizontal="center" vertical="center" wrapText="1"/>
    </xf>
    <xf numFmtId="0" fontId="27" fillId="11" borderId="65" xfId="0" applyFont="1" applyFill="1" applyBorder="1" applyAlignment="1" applyProtection="1">
      <alignment horizontal="center" vertical="center" wrapText="1"/>
      <protection locked="0"/>
    </xf>
    <xf numFmtId="0" fontId="27" fillId="11" borderId="43" xfId="0" applyFont="1" applyFill="1" applyBorder="1" applyAlignment="1" applyProtection="1">
      <alignment horizontal="center" vertical="center" wrapText="1"/>
      <protection locked="0"/>
    </xf>
    <xf numFmtId="0" fontId="27" fillId="11" borderId="12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 vertical="center"/>
    </xf>
    <xf numFmtId="0" fontId="27" fillId="11" borderId="19" xfId="0" applyFont="1" applyFill="1" applyBorder="1" applyAlignment="1">
      <alignment horizontal="left"/>
    </xf>
    <xf numFmtId="0" fontId="27" fillId="11" borderId="12" xfId="0" applyFont="1" applyFill="1" applyBorder="1" applyAlignment="1">
      <alignment horizontal="left"/>
    </xf>
    <xf numFmtId="0" fontId="42" fillId="11" borderId="16" xfId="0" applyFont="1" applyFill="1" applyBorder="1" applyAlignment="1">
      <alignment horizontal="center" vertical="center" textRotation="90"/>
    </xf>
    <xf numFmtId="0" fontId="27" fillId="11" borderId="17" xfId="0" applyFont="1" applyFill="1" applyBorder="1" applyAlignment="1">
      <alignment horizontal="left"/>
    </xf>
    <xf numFmtId="0" fontId="27" fillId="11" borderId="10" xfId="0" applyFont="1" applyFill="1" applyBorder="1" applyAlignment="1">
      <alignment horizontal="left"/>
    </xf>
    <xf numFmtId="0" fontId="27" fillId="11" borderId="10" xfId="0" applyFont="1" applyFill="1" applyBorder="1" applyAlignment="1">
      <alignment horizontal="center" vertical="center" wrapText="1"/>
    </xf>
    <xf numFmtId="0" fontId="27" fillId="11" borderId="18" xfId="0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center" vertical="center" wrapText="1"/>
    </xf>
    <xf numFmtId="0" fontId="27" fillId="11" borderId="2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left" vertical="center" wrapText="1"/>
    </xf>
    <xf numFmtId="0" fontId="32" fillId="21" borderId="95" xfId="1" applyFont="1" applyFill="1" applyBorder="1" applyAlignment="1" applyProtection="1">
      <alignment horizontal="center" vertical="center" wrapText="1"/>
    </xf>
    <xf numFmtId="0" fontId="32" fillId="21" borderId="66" xfId="1" applyFont="1" applyFill="1" applyBorder="1" applyAlignment="1" applyProtection="1">
      <alignment horizontal="center" vertical="center" wrapText="1"/>
    </xf>
    <xf numFmtId="0" fontId="15" fillId="21" borderId="66" xfId="1" applyFont="1" applyFill="1" applyBorder="1" applyAlignment="1" applyProtection="1">
      <alignment horizontal="center" vertical="center" wrapText="1"/>
    </xf>
    <xf numFmtId="0" fontId="15" fillId="21" borderId="48" xfId="1" applyFont="1" applyFill="1" applyBorder="1" applyAlignment="1" applyProtection="1">
      <alignment horizontal="center" vertical="center" wrapText="1"/>
    </xf>
    <xf numFmtId="0" fontId="38" fillId="11" borderId="0" xfId="0" applyFont="1" applyFill="1" applyAlignment="1">
      <alignment horizontal="right" vertical="center"/>
    </xf>
    <xf numFmtId="0" fontId="27" fillId="21" borderId="81" xfId="1" applyFont="1" applyFill="1" applyBorder="1" applyAlignment="1" applyProtection="1">
      <alignment horizontal="center" vertical="center"/>
    </xf>
    <xf numFmtId="0" fontId="64" fillId="21" borderId="82" xfId="0" applyFont="1" applyFill="1" applyBorder="1" applyAlignment="1">
      <alignment vertical="center"/>
    </xf>
    <xf numFmtId="0" fontId="64" fillId="21" borderId="83" xfId="0" applyFont="1" applyFill="1" applyBorder="1" applyAlignment="1">
      <alignment vertical="center"/>
    </xf>
    <xf numFmtId="0" fontId="27" fillId="21" borderId="82" xfId="1" applyFont="1" applyFill="1" applyBorder="1" applyAlignment="1" applyProtection="1">
      <alignment horizontal="center" vertical="center"/>
    </xf>
    <xf numFmtId="0" fontId="64" fillId="21" borderId="82" xfId="0" applyFont="1" applyFill="1" applyBorder="1" applyAlignment="1">
      <alignment horizontal="center" vertical="center"/>
    </xf>
    <xf numFmtId="0" fontId="64" fillId="21" borderId="83" xfId="0" applyFont="1" applyFill="1" applyBorder="1" applyAlignment="1">
      <alignment horizontal="center" vertical="center"/>
    </xf>
    <xf numFmtId="0" fontId="27" fillId="3" borderId="15" xfId="2" applyFont="1" applyFill="1" applyBorder="1" applyAlignment="1" applyProtection="1">
      <alignment horizontal="center" vertical="center"/>
    </xf>
    <xf numFmtId="0" fontId="27" fillId="3" borderId="42" xfId="2" applyFont="1" applyFill="1" applyBorder="1" applyAlignment="1" applyProtection="1">
      <alignment horizontal="center" vertical="center"/>
    </xf>
    <xf numFmtId="167" fontId="67" fillId="4" borderId="81" xfId="2" applyNumberFormat="1" applyFont="1" applyFill="1" applyBorder="1" applyAlignment="1" applyProtection="1">
      <alignment horizontal="center" vertical="center"/>
    </xf>
    <xf numFmtId="0" fontId="49" fillId="4" borderId="82" xfId="2" applyFont="1" applyFill="1" applyBorder="1" applyAlignment="1" applyProtection="1">
      <alignment vertical="center"/>
    </xf>
    <xf numFmtId="0" fontId="49" fillId="4" borderId="83" xfId="2" applyFont="1" applyFill="1" applyBorder="1" applyAlignment="1" applyProtection="1">
      <alignment vertical="center"/>
    </xf>
    <xf numFmtId="0" fontId="27" fillId="0" borderId="68" xfId="2" applyFont="1" applyBorder="1" applyAlignment="1" applyProtection="1">
      <alignment horizontal="center" vertical="center"/>
    </xf>
    <xf numFmtId="0" fontId="27" fillId="0" borderId="6" xfId="2" applyFont="1" applyBorder="1" applyAlignment="1" applyProtection="1">
      <alignment horizontal="center" vertical="center"/>
    </xf>
    <xf numFmtId="0" fontId="27" fillId="0" borderId="69" xfId="2" applyFont="1" applyBorder="1" applyAlignment="1" applyProtection="1">
      <alignment horizontal="center" vertical="center"/>
    </xf>
    <xf numFmtId="0" fontId="40" fillId="0" borderId="85" xfId="2" applyFont="1" applyFill="1" applyBorder="1" applyAlignment="1" applyProtection="1">
      <alignment horizontal="center" vertical="center"/>
    </xf>
    <xf numFmtId="0" fontId="40" fillId="0" borderId="86" xfId="2" applyFont="1" applyFill="1" applyBorder="1" applyAlignment="1" applyProtection="1">
      <alignment horizontal="center" vertical="center"/>
    </xf>
    <xf numFmtId="0" fontId="40" fillId="0" borderId="88" xfId="2" applyFont="1" applyFill="1" applyBorder="1" applyAlignment="1" applyProtection="1">
      <alignment horizontal="center" vertical="center"/>
    </xf>
    <xf numFmtId="0" fontId="27" fillId="0" borderId="2" xfId="2" applyFont="1" applyBorder="1" applyAlignment="1" applyProtection="1">
      <alignment horizontal="center" vertical="center" wrapText="1"/>
    </xf>
    <xf numFmtId="0" fontId="27" fillId="0" borderId="9" xfId="2" applyFont="1" applyBorder="1" applyAlignment="1" applyProtection="1">
      <alignment horizontal="center" vertical="center" wrapText="1"/>
    </xf>
    <xf numFmtId="0" fontId="27" fillId="0" borderId="32" xfId="2" applyFont="1" applyBorder="1" applyAlignment="1" applyProtection="1">
      <alignment horizontal="center" vertical="center" wrapText="1"/>
    </xf>
    <xf numFmtId="0" fontId="27" fillId="0" borderId="28" xfId="2" applyFont="1" applyBorder="1" applyAlignment="1" applyProtection="1">
      <alignment horizontal="center" vertical="center" textRotation="90"/>
    </xf>
    <xf numFmtId="0" fontId="27" fillId="0" borderId="9" xfId="2" applyFont="1" applyBorder="1" applyAlignment="1" applyProtection="1">
      <alignment horizontal="center" vertical="center" textRotation="90"/>
    </xf>
    <xf numFmtId="0" fontId="27" fillId="0" borderId="31" xfId="2" applyFont="1" applyBorder="1" applyAlignment="1" applyProtection="1">
      <alignment horizontal="center" vertical="center" wrapText="1"/>
    </xf>
    <xf numFmtId="0" fontId="27" fillId="0" borderId="10" xfId="2" applyFont="1" applyBorder="1" applyAlignment="1" applyProtection="1">
      <alignment horizontal="center" vertical="center" wrapText="1"/>
    </xf>
    <xf numFmtId="0" fontId="27" fillId="0" borderId="18" xfId="2" applyFont="1" applyBorder="1" applyAlignment="1" applyProtection="1">
      <alignment horizontal="center" vertical="center" wrapText="1"/>
    </xf>
    <xf numFmtId="0" fontId="27" fillId="0" borderId="29" xfId="2" applyFont="1" applyBorder="1" applyAlignment="1" applyProtection="1">
      <alignment horizontal="center" vertical="center"/>
    </xf>
    <xf numFmtId="0" fontId="27" fillId="0" borderId="30" xfId="2" applyFont="1" applyBorder="1" applyAlignment="1" applyProtection="1">
      <alignment horizontal="center" vertical="center"/>
    </xf>
    <xf numFmtId="0" fontId="27" fillId="0" borderId="10" xfId="2" applyFont="1" applyBorder="1" applyAlignment="1" applyProtection="1">
      <alignment horizontal="center" vertical="center"/>
    </xf>
    <xf numFmtId="0" fontId="27" fillId="0" borderId="53" xfId="2" applyFont="1" applyBorder="1" applyAlignment="1" applyProtection="1">
      <alignment horizontal="center" vertical="center" textRotation="90" wrapText="1"/>
    </xf>
    <xf numFmtId="0" fontId="27" fillId="0" borderId="56" xfId="2" applyFont="1" applyBorder="1" applyAlignment="1" applyProtection="1">
      <alignment horizontal="center" vertical="center" textRotation="90" wrapText="1"/>
    </xf>
    <xf numFmtId="0" fontId="27" fillId="0" borderId="74" xfId="2" applyFont="1" applyBorder="1" applyAlignment="1" applyProtection="1">
      <alignment horizontal="center" vertical="center" textRotation="90" wrapText="1"/>
    </xf>
    <xf numFmtId="0" fontId="27" fillId="3" borderId="63" xfId="2" applyFont="1" applyFill="1" applyBorder="1" applyAlignment="1" applyProtection="1">
      <alignment horizontal="center" vertical="center" textRotation="90" wrapText="1"/>
    </xf>
    <xf numFmtId="0" fontId="27" fillId="3" borderId="37" xfId="2" applyFont="1" applyFill="1" applyBorder="1" applyAlignment="1" applyProtection="1">
      <alignment horizontal="center" vertical="center" textRotation="90" wrapText="1"/>
    </xf>
    <xf numFmtId="0" fontId="27" fillId="3" borderId="76" xfId="2" applyFont="1" applyFill="1" applyBorder="1" applyAlignment="1" applyProtection="1">
      <alignment horizontal="center" vertical="center" textRotation="90" wrapText="1"/>
    </xf>
    <xf numFmtId="167" fontId="48" fillId="5" borderId="81" xfId="2" applyNumberFormat="1" applyFont="1" applyFill="1" applyBorder="1" applyAlignment="1" applyProtection="1">
      <alignment horizontal="left" vertical="center" wrapText="1"/>
    </xf>
    <xf numFmtId="167" fontId="48" fillId="5" borderId="89" xfId="2" applyNumberFormat="1" applyFont="1" applyFill="1" applyBorder="1" applyAlignment="1" applyProtection="1">
      <alignment horizontal="left" vertical="center" wrapText="1"/>
    </xf>
    <xf numFmtId="0" fontId="40" fillId="0" borderId="68" xfId="2" applyFont="1" applyBorder="1" applyAlignment="1" applyProtection="1">
      <alignment vertical="center"/>
    </xf>
    <xf numFmtId="0" fontId="40" fillId="0" borderId="6" xfId="2" applyFont="1" applyBorder="1" applyAlignment="1" applyProtection="1">
      <alignment vertical="center"/>
    </xf>
    <xf numFmtId="0" fontId="40" fillId="0" borderId="4" xfId="2" applyFont="1" applyBorder="1" applyAlignment="1" applyProtection="1">
      <alignment vertical="center"/>
    </xf>
    <xf numFmtId="0" fontId="37" fillId="0" borderId="53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5" fillId="0" borderId="70" xfId="2" applyFont="1" applyBorder="1" applyAlignment="1" applyProtection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49" fontId="40" fillId="0" borderId="81" xfId="0" applyNumberFormat="1" applyFont="1" applyFill="1" applyBorder="1" applyAlignment="1">
      <alignment horizontal="center" vertical="center" wrapText="1"/>
    </xf>
    <xf numFmtId="49" fontId="40" fillId="0" borderId="82" xfId="0" applyNumberFormat="1" applyFont="1" applyFill="1" applyBorder="1" applyAlignment="1">
      <alignment horizontal="center" vertical="center" wrapText="1"/>
    </xf>
    <xf numFmtId="49" fontId="40" fillId="0" borderId="83" xfId="0" applyNumberFormat="1" applyFont="1" applyFill="1" applyBorder="1" applyAlignment="1">
      <alignment horizontal="center" vertical="center" wrapText="1"/>
    </xf>
    <xf numFmtId="0" fontId="48" fillId="0" borderId="85" xfId="2" applyFont="1" applyBorder="1" applyAlignment="1" applyProtection="1">
      <alignment horizontal="center" vertical="center"/>
    </xf>
    <xf numFmtId="0" fontId="48" fillId="0" borderId="86" xfId="2" applyFont="1" applyBorder="1" applyAlignment="1" applyProtection="1">
      <alignment horizontal="center" vertical="center"/>
    </xf>
    <xf numFmtId="0" fontId="48" fillId="0" borderId="88" xfId="2" applyFont="1" applyBorder="1" applyAlignment="1" applyProtection="1">
      <alignment horizontal="center" vertical="center"/>
    </xf>
    <xf numFmtId="0" fontId="36" fillId="0" borderId="0" xfId="2" applyFont="1" applyAlignment="1" applyProtection="1">
      <alignment horizontal="center" vertical="center"/>
    </xf>
    <xf numFmtId="0" fontId="77" fillId="0" borderId="0" xfId="2" applyFont="1" applyAlignment="1" applyProtection="1">
      <alignment horizontal="center" vertical="center"/>
    </xf>
    <xf numFmtId="0" fontId="27" fillId="0" borderId="5" xfId="2" applyFont="1" applyBorder="1" applyAlignment="1" applyProtection="1">
      <alignment horizontal="center" vertical="center" wrapText="1"/>
    </xf>
    <xf numFmtId="0" fontId="27" fillId="0" borderId="6" xfId="2" applyFont="1" applyBorder="1" applyAlignment="1" applyProtection="1">
      <alignment horizontal="center" vertical="center" wrapText="1"/>
    </xf>
    <xf numFmtId="0" fontId="46" fillId="0" borderId="81" xfId="2" applyFont="1" applyBorder="1" applyAlignment="1" applyProtection="1">
      <alignment horizontal="center" vertical="center"/>
    </xf>
    <xf numFmtId="0" fontId="46" fillId="0" borderId="82" xfId="2" applyFont="1" applyBorder="1" applyAlignment="1" applyProtection="1">
      <alignment horizontal="center" vertical="center"/>
    </xf>
    <xf numFmtId="0" fontId="46" fillId="0" borderId="83" xfId="2" applyFont="1" applyBorder="1" applyAlignment="1" applyProtection="1">
      <alignment horizontal="center" vertical="center"/>
    </xf>
    <xf numFmtId="0" fontId="27" fillId="0" borderId="4" xfId="2" applyFont="1" applyBorder="1" applyAlignment="1" applyProtection="1">
      <alignment horizontal="center" vertical="center" wrapText="1"/>
    </xf>
    <xf numFmtId="0" fontId="27" fillId="0" borderId="14" xfId="2" applyFont="1" applyBorder="1" applyAlignment="1" applyProtection="1">
      <alignment horizontal="center" vertical="center" wrapText="1"/>
    </xf>
    <xf numFmtId="0" fontId="27" fillId="0" borderId="16" xfId="2" applyFont="1" applyBorder="1" applyAlignment="1" applyProtection="1">
      <alignment horizontal="center" vertical="center" wrapText="1"/>
    </xf>
    <xf numFmtId="0" fontId="36" fillId="0" borderId="81" xfId="2" applyFont="1" applyFill="1" applyBorder="1" applyAlignment="1" applyProtection="1">
      <alignment horizontal="center" vertical="center"/>
    </xf>
    <xf numFmtId="0" fontId="45" fillId="0" borderId="82" xfId="2" applyFill="1" applyBorder="1" applyAlignment="1" applyProtection="1">
      <alignment horizontal="center" vertical="center"/>
    </xf>
    <xf numFmtId="0" fontId="45" fillId="0" borderId="83" xfId="2" applyFill="1" applyBorder="1" applyAlignment="1" applyProtection="1">
      <alignment horizontal="center" vertical="center"/>
    </xf>
    <xf numFmtId="0" fontId="27" fillId="0" borderId="67" xfId="2" applyFont="1" applyBorder="1" applyAlignment="1" applyProtection="1">
      <alignment horizontal="center" vertical="center" textRotation="90"/>
    </xf>
    <xf numFmtId="0" fontId="27" fillId="0" borderId="70" xfId="2" applyFont="1" applyBorder="1" applyAlignment="1" applyProtection="1">
      <alignment horizontal="center" vertical="center" textRotation="90"/>
    </xf>
    <xf numFmtId="0" fontId="27" fillId="3" borderId="31" xfId="2" applyFont="1" applyFill="1" applyBorder="1" applyAlignment="1" applyProtection="1">
      <alignment horizontal="center" vertical="center"/>
    </xf>
    <xf numFmtId="0" fontId="27" fillId="3" borderId="10" xfId="2" applyFont="1" applyFill="1" applyBorder="1" applyAlignment="1" applyProtection="1">
      <alignment horizontal="center" vertical="center"/>
    </xf>
    <xf numFmtId="0" fontId="27" fillId="0" borderId="63" xfId="2" applyFont="1" applyBorder="1" applyAlignment="1" applyProtection="1">
      <alignment horizontal="center" vertical="center" textRotation="90"/>
    </xf>
    <xf numFmtId="0" fontId="27" fillId="0" borderId="37" xfId="2" applyFont="1" applyBorder="1" applyAlignment="1" applyProtection="1">
      <alignment horizontal="center" vertical="center" textRotation="90"/>
    </xf>
    <xf numFmtId="0" fontId="27" fillId="0" borderId="72" xfId="2" applyFont="1" applyBorder="1" applyAlignment="1" applyProtection="1">
      <alignment horizontal="center" vertical="center" textRotation="90"/>
    </xf>
    <xf numFmtId="0" fontId="27" fillId="0" borderId="73" xfId="2" applyFont="1" applyBorder="1" applyAlignment="1" applyProtection="1">
      <alignment horizontal="center" vertical="center" textRotation="90"/>
    </xf>
    <xf numFmtId="0" fontId="27" fillId="0" borderId="77" xfId="2" applyFont="1" applyBorder="1" applyAlignment="1" applyProtection="1">
      <alignment horizontal="center" vertical="center" textRotation="90"/>
    </xf>
    <xf numFmtId="0" fontId="27" fillId="0" borderId="71" xfId="2" applyFont="1" applyBorder="1" applyAlignment="1" applyProtection="1">
      <alignment horizontal="center" vertical="center" textRotation="90" wrapText="1"/>
    </xf>
    <xf numFmtId="0" fontId="27" fillId="0" borderId="70" xfId="2" applyFont="1" applyBorder="1" applyAlignment="1" applyProtection="1">
      <alignment horizontal="center" vertical="center" textRotation="90" wrapText="1"/>
    </xf>
    <xf numFmtId="0" fontId="27" fillId="0" borderId="75" xfId="2" applyFont="1" applyBorder="1" applyAlignment="1" applyProtection="1">
      <alignment horizontal="center" vertical="center" textRotation="90" wrapText="1"/>
    </xf>
    <xf numFmtId="0" fontId="27" fillId="3" borderId="28" xfId="2" applyFont="1" applyFill="1" applyBorder="1" applyAlignment="1" applyProtection="1">
      <alignment horizontal="center" vertical="center" textRotation="90" wrapText="1"/>
    </xf>
    <xf numFmtId="0" fontId="27" fillId="3" borderId="9" xfId="2" applyFont="1" applyFill="1" applyBorder="1" applyAlignment="1" applyProtection="1">
      <alignment horizontal="center" vertical="center" textRotation="90" wrapText="1"/>
    </xf>
    <xf numFmtId="0" fontId="27" fillId="3" borderId="32" xfId="2" applyFont="1" applyFill="1" applyBorder="1" applyAlignment="1" applyProtection="1">
      <alignment horizontal="center" vertical="center" textRotation="90" wrapText="1"/>
    </xf>
    <xf numFmtId="0" fontId="27" fillId="0" borderId="28" xfId="2" applyFont="1" applyBorder="1" applyAlignment="1" applyProtection="1">
      <alignment horizontal="center" vertical="center" textRotation="90" wrapText="1"/>
    </xf>
    <xf numFmtId="0" fontId="27" fillId="0" borderId="9" xfId="2" applyFont="1" applyBorder="1" applyAlignment="1" applyProtection="1">
      <alignment horizontal="center" vertical="center" textRotation="90" wrapText="1"/>
    </xf>
    <xf numFmtId="0" fontId="27" fillId="0" borderId="32" xfId="2" applyFont="1" applyBorder="1" applyAlignment="1" applyProtection="1">
      <alignment horizontal="center" vertical="center" textRotation="90" wrapText="1"/>
    </xf>
    <xf numFmtId="0" fontId="52" fillId="9" borderId="81" xfId="2" applyFont="1" applyFill="1" applyBorder="1" applyAlignment="1" applyProtection="1">
      <alignment vertical="center" wrapText="1"/>
    </xf>
    <xf numFmtId="0" fontId="52" fillId="9" borderId="89" xfId="2" applyFont="1" applyFill="1" applyBorder="1" applyAlignment="1" applyProtection="1">
      <alignment vertical="center" wrapText="1"/>
    </xf>
    <xf numFmtId="168" fontId="36" fillId="10" borderId="81" xfId="2" applyNumberFormat="1" applyFont="1" applyFill="1" applyBorder="1" applyAlignment="1" applyProtection="1">
      <alignment horizontal="center" vertical="center"/>
    </xf>
    <xf numFmtId="168" fontId="36" fillId="10" borderId="82" xfId="2" applyNumberFormat="1" applyFont="1" applyFill="1" applyBorder="1" applyAlignment="1" applyProtection="1">
      <alignment horizontal="center" vertical="center"/>
    </xf>
    <xf numFmtId="168" fontId="36" fillId="10" borderId="83" xfId="2" applyNumberFormat="1" applyFont="1" applyFill="1" applyBorder="1" applyAlignment="1" applyProtection="1">
      <alignment horizontal="center" vertical="center"/>
    </xf>
    <xf numFmtId="0" fontId="40" fillId="0" borderId="96" xfId="2" applyFont="1" applyBorder="1" applyAlignment="1" applyProtection="1">
      <alignment vertical="center"/>
    </xf>
    <xf numFmtId="0" fontId="40" fillId="0" borderId="99" xfId="2" applyFont="1" applyBorder="1" applyAlignment="1" applyProtection="1">
      <alignment vertical="center"/>
    </xf>
    <xf numFmtId="0" fontId="40" fillId="0" borderId="43" xfId="2" applyFont="1" applyBorder="1" applyAlignment="1" applyProtection="1">
      <alignment vertical="center"/>
    </xf>
    <xf numFmtId="0" fontId="37" fillId="0" borderId="0" xfId="2" applyFont="1" applyFill="1" applyAlignment="1" applyProtection="1">
      <alignment horizontal="center" vertical="center"/>
    </xf>
    <xf numFmtId="0" fontId="40" fillId="0" borderId="91" xfId="2" applyFont="1" applyBorder="1" applyAlignment="1" applyProtection="1">
      <alignment vertical="center"/>
    </xf>
    <xf numFmtId="0" fontId="40" fillId="0" borderId="30" xfId="2" applyFont="1" applyBorder="1" applyAlignment="1" applyProtection="1">
      <alignment vertical="center"/>
    </xf>
    <xf numFmtId="0" fontId="40" fillId="0" borderId="31" xfId="2" applyFont="1" applyBorder="1" applyAlignment="1" applyProtection="1">
      <alignment vertical="center"/>
    </xf>
    <xf numFmtId="0" fontId="37" fillId="0" borderId="0" xfId="0" applyFont="1" applyBorder="1" applyAlignment="1">
      <alignment horizontal="left" vertical="center" wrapText="1"/>
    </xf>
    <xf numFmtId="0" fontId="36" fillId="0" borderId="95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center" vertical="center" wrapText="1"/>
    </xf>
    <xf numFmtId="0" fontId="58" fillId="15" borderId="85" xfId="0" applyFont="1" applyFill="1" applyBorder="1" applyAlignment="1">
      <alignment horizontal="center" vertical="center" wrapText="1"/>
    </xf>
    <xf numFmtId="0" fontId="36" fillId="15" borderId="86" xfId="0" applyFont="1" applyFill="1" applyBorder="1" applyAlignment="1">
      <alignment horizontal="center" vertical="center" wrapText="1"/>
    </xf>
    <xf numFmtId="0" fontId="36" fillId="15" borderId="88" xfId="0" applyFont="1" applyFill="1" applyBorder="1" applyAlignment="1">
      <alignment horizontal="center" vertical="center" wrapText="1"/>
    </xf>
    <xf numFmtId="2" fontId="58" fillId="18" borderId="81" xfId="0" applyNumberFormat="1" applyFont="1" applyFill="1" applyBorder="1" applyAlignment="1" applyProtection="1">
      <alignment horizontal="center" vertical="center" wrapText="1"/>
      <protection locked="0"/>
    </xf>
    <xf numFmtId="2" fontId="30" fillId="18" borderId="82" xfId="0" applyNumberFormat="1" applyFont="1" applyFill="1" applyBorder="1" applyAlignment="1" applyProtection="1">
      <alignment horizontal="center" vertical="center" wrapText="1"/>
      <protection locked="0"/>
    </xf>
    <xf numFmtId="2" fontId="30" fillId="18" borderId="83" xfId="0" applyNumberFormat="1" applyFont="1" applyFill="1" applyBorder="1" applyAlignment="1" applyProtection="1">
      <alignment horizontal="center" vertical="center" wrapText="1"/>
      <protection locked="0"/>
    </xf>
    <xf numFmtId="2" fontId="58" fillId="19" borderId="81" xfId="0" applyNumberFormat="1" applyFont="1" applyFill="1" applyBorder="1" applyAlignment="1" applyProtection="1">
      <alignment horizontal="center" vertical="center" wrapText="1"/>
      <protection locked="0"/>
    </xf>
    <xf numFmtId="2" fontId="30" fillId="19" borderId="82" xfId="0" applyNumberFormat="1" applyFont="1" applyFill="1" applyBorder="1" applyAlignment="1" applyProtection="1">
      <alignment horizontal="center" vertical="center" wrapText="1"/>
      <protection locked="0"/>
    </xf>
    <xf numFmtId="2" fontId="30" fillId="19" borderId="83" xfId="0" applyNumberFormat="1" applyFont="1" applyFill="1" applyBorder="1" applyAlignment="1" applyProtection="1">
      <alignment horizontal="center" vertical="center" wrapText="1"/>
      <protection locked="0"/>
    </xf>
    <xf numFmtId="2" fontId="58" fillId="14" borderId="81" xfId="0" applyNumberFormat="1" applyFont="1" applyFill="1" applyBorder="1" applyAlignment="1" applyProtection="1">
      <alignment horizontal="center" vertical="center" wrapText="1"/>
      <protection locked="0"/>
    </xf>
    <xf numFmtId="2" fontId="30" fillId="14" borderId="82" xfId="0" applyNumberFormat="1" applyFont="1" applyFill="1" applyBorder="1" applyAlignment="1" applyProtection="1">
      <alignment horizontal="center" vertical="center" wrapText="1"/>
      <protection locked="0"/>
    </xf>
    <xf numFmtId="2" fontId="30" fillId="14" borderId="83" xfId="0" applyNumberFormat="1" applyFont="1" applyFill="1" applyBorder="1" applyAlignment="1" applyProtection="1">
      <alignment horizontal="center" vertical="center" wrapText="1"/>
      <protection locked="0"/>
    </xf>
    <xf numFmtId="2" fontId="58" fillId="20" borderId="81" xfId="0" applyNumberFormat="1" applyFont="1" applyFill="1" applyBorder="1" applyAlignment="1" applyProtection="1">
      <alignment horizontal="center" vertical="center" wrapText="1"/>
      <protection locked="0"/>
    </xf>
    <xf numFmtId="2" fontId="30" fillId="20" borderId="82" xfId="0" applyNumberFormat="1" applyFont="1" applyFill="1" applyBorder="1" applyAlignment="1" applyProtection="1">
      <alignment horizontal="center" vertical="center" wrapText="1"/>
      <protection locked="0"/>
    </xf>
    <xf numFmtId="2" fontId="30" fillId="20" borderId="83" xfId="0" applyNumberFormat="1" applyFont="1" applyFill="1" applyBorder="1" applyAlignment="1" applyProtection="1">
      <alignment horizontal="center" vertical="center" wrapText="1"/>
      <protection locked="0"/>
    </xf>
    <xf numFmtId="2" fontId="58" fillId="13" borderId="81" xfId="0" applyNumberFormat="1" applyFont="1" applyFill="1" applyBorder="1" applyAlignment="1" applyProtection="1">
      <alignment horizontal="center" vertical="center" wrapText="1"/>
      <protection locked="0"/>
    </xf>
    <xf numFmtId="2" fontId="30" fillId="13" borderId="82" xfId="0" applyNumberFormat="1" applyFont="1" applyFill="1" applyBorder="1" applyAlignment="1" applyProtection="1">
      <alignment horizontal="center" vertical="center" wrapText="1"/>
      <protection locked="0"/>
    </xf>
    <xf numFmtId="2" fontId="30" fillId="13" borderId="83" xfId="0" applyNumberFormat="1" applyFont="1" applyFill="1" applyBorder="1" applyAlignment="1" applyProtection="1">
      <alignment horizontal="center" vertical="center" wrapText="1"/>
      <protection locked="0"/>
    </xf>
    <xf numFmtId="2" fontId="58" fillId="17" borderId="81" xfId="0" applyNumberFormat="1" applyFont="1" applyFill="1" applyBorder="1" applyAlignment="1" applyProtection="1">
      <alignment horizontal="center" vertical="center" wrapText="1"/>
      <protection locked="0"/>
    </xf>
    <xf numFmtId="2" fontId="30" fillId="17" borderId="82" xfId="0" applyNumberFormat="1" applyFont="1" applyFill="1" applyBorder="1" applyAlignment="1" applyProtection="1">
      <alignment horizontal="center" vertical="center" wrapText="1"/>
      <protection locked="0"/>
    </xf>
    <xf numFmtId="2" fontId="30" fillId="17" borderId="8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textRotation="90" wrapText="1"/>
    </xf>
    <xf numFmtId="0" fontId="27" fillId="0" borderId="71" xfId="0" applyFont="1" applyBorder="1" applyAlignment="1">
      <alignment horizontal="center" vertical="center" textRotation="90" wrapText="1"/>
    </xf>
    <xf numFmtId="0" fontId="27" fillId="0" borderId="14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textRotation="90" wrapText="1"/>
    </xf>
    <xf numFmtId="0" fontId="27" fillId="0" borderId="10" xfId="0" applyFont="1" applyBorder="1" applyAlignment="1">
      <alignment horizontal="center" vertical="center" textRotation="90" wrapText="1"/>
    </xf>
    <xf numFmtId="0" fontId="27" fillId="0" borderId="28" xfId="0" applyFont="1" applyBorder="1" applyAlignment="1">
      <alignment horizontal="center" vertical="center" textRotation="90" wrapText="1"/>
    </xf>
    <xf numFmtId="0" fontId="27" fillId="0" borderId="14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textRotation="90" wrapText="1"/>
    </xf>
    <xf numFmtId="0" fontId="59" fillId="0" borderId="10" xfId="0" applyFont="1" applyBorder="1" applyAlignment="1">
      <alignment horizontal="center" vertical="center" textRotation="90" wrapText="1"/>
    </xf>
    <xf numFmtId="0" fontId="59" fillId="0" borderId="28" xfId="0" applyFont="1" applyBorder="1" applyAlignment="1">
      <alignment horizontal="center" vertical="center" textRotation="90" wrapText="1"/>
    </xf>
    <xf numFmtId="0" fontId="27" fillId="16" borderId="10" xfId="0" applyFont="1" applyFill="1" applyBorder="1" applyAlignment="1">
      <alignment horizontal="center" vertical="center" textRotation="90" wrapText="1"/>
    </xf>
    <xf numFmtId="0" fontId="27" fillId="16" borderId="28" xfId="0" applyFont="1" applyFill="1" applyBorder="1" applyAlignment="1">
      <alignment horizontal="center" vertical="center" textRotation="90" wrapText="1"/>
    </xf>
    <xf numFmtId="0" fontId="59" fillId="0" borderId="14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93" xfId="0" applyFont="1" applyBorder="1" applyAlignment="1">
      <alignment horizontal="center" vertical="center" wrapText="1"/>
    </xf>
    <xf numFmtId="0" fontId="27" fillId="16" borderId="10" xfId="0" applyFont="1" applyFill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90" xfId="0" applyFont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1" fontId="51" fillId="3" borderId="12" xfId="2" applyNumberFormat="1" applyFont="1" applyFill="1" applyBorder="1" applyAlignment="1">
      <alignment horizontal="center" vertical="center" wrapText="1"/>
      <protection locked="0"/>
    </xf>
    <xf numFmtId="1" fontId="47" fillId="3" borderId="12" xfId="2" applyNumberFormat="1" applyFont="1" applyFill="1" applyBorder="1" applyAlignment="1" applyProtection="1">
      <alignment horizontal="center" vertical="center"/>
    </xf>
    <xf numFmtId="1" fontId="47" fillId="3" borderId="65" xfId="2" applyNumberFormat="1" applyFont="1" applyFill="1" applyBorder="1" applyAlignment="1" applyProtection="1">
      <alignment horizontal="center" vertical="center"/>
    </xf>
    <xf numFmtId="0" fontId="43" fillId="3" borderId="19" xfId="2" applyFont="1" applyFill="1" applyBorder="1" applyAlignment="1" applyProtection="1">
      <alignment horizontal="center" vertical="center"/>
    </xf>
    <xf numFmtId="0" fontId="79" fillId="0" borderId="14" xfId="0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0" fontId="79" fillId="0" borderId="28" xfId="0" applyFont="1" applyBorder="1" applyAlignment="1">
      <alignment horizontal="center" vertical="center" wrapText="1"/>
    </xf>
    <xf numFmtId="0" fontId="72" fillId="0" borderId="14" xfId="5" applyFont="1" applyFill="1" applyBorder="1" applyAlignment="1" applyProtection="1">
      <alignment horizontal="center" vertical="center" wrapText="1"/>
      <protection locked="0"/>
    </xf>
    <xf numFmtId="0" fontId="72" fillId="18" borderId="28" xfId="5" applyFont="1" applyFill="1" applyBorder="1" applyAlignment="1" applyProtection="1">
      <alignment horizontal="center" vertical="center" wrapText="1"/>
    </xf>
    <xf numFmtId="0" fontId="72" fillId="19" borderId="15" xfId="5" applyFont="1" applyFill="1" applyBorder="1" applyAlignment="1" applyProtection="1">
      <alignment horizontal="center" vertical="center" wrapText="1"/>
    </xf>
    <xf numFmtId="0" fontId="72" fillId="19" borderId="28" xfId="5" applyFont="1" applyFill="1" applyBorder="1" applyAlignment="1" applyProtection="1">
      <alignment horizontal="center" vertical="center" wrapText="1"/>
    </xf>
    <xf numFmtId="0" fontId="72" fillId="14" borderId="15" xfId="5" applyFont="1" applyFill="1" applyBorder="1" applyAlignment="1" applyProtection="1">
      <alignment horizontal="center" vertical="center" wrapText="1"/>
    </xf>
    <xf numFmtId="0" fontId="72" fillId="14" borderId="12" xfId="5" applyFont="1" applyFill="1" applyBorder="1" applyAlignment="1" applyProtection="1">
      <alignment horizontal="center" vertical="center" wrapText="1"/>
    </xf>
    <xf numFmtId="0" fontId="72" fillId="20" borderId="14" xfId="5" applyFont="1" applyFill="1" applyBorder="1" applyAlignment="1" applyProtection="1">
      <alignment horizontal="center" vertical="center" wrapText="1"/>
    </xf>
    <xf numFmtId="0" fontId="72" fillId="20" borderId="28" xfId="5" applyFont="1" applyFill="1" applyBorder="1" applyAlignment="1" applyProtection="1">
      <alignment horizontal="center" vertical="center" wrapText="1"/>
    </xf>
    <xf numFmtId="0" fontId="72" fillId="13" borderId="14" xfId="5" applyFont="1" applyFill="1" applyBorder="1" applyAlignment="1" applyProtection="1">
      <alignment horizontal="center" vertical="center" wrapText="1"/>
    </xf>
    <xf numFmtId="0" fontId="72" fillId="13" borderId="10" xfId="5" applyFont="1" applyFill="1" applyBorder="1" applyAlignment="1" applyProtection="1">
      <alignment horizontal="center" vertical="center" wrapText="1"/>
    </xf>
    <xf numFmtId="0" fontId="72" fillId="13" borderId="12" xfId="5" applyFont="1" applyFill="1" applyBorder="1" applyAlignment="1" applyProtection="1">
      <alignment horizontal="center" vertical="center" wrapText="1"/>
    </xf>
    <xf numFmtId="0" fontId="72" fillId="17" borderId="14" xfId="5" applyFont="1" applyFill="1" applyBorder="1" applyAlignment="1" applyProtection="1">
      <alignment horizontal="center" vertical="center" wrapText="1"/>
    </xf>
    <xf numFmtId="0" fontId="72" fillId="17" borderId="10" xfId="5" applyFont="1" applyFill="1" applyBorder="1" applyAlignment="1" applyProtection="1">
      <alignment horizontal="center" vertical="center" wrapText="1"/>
    </xf>
    <xf numFmtId="0" fontId="72" fillId="17" borderId="12" xfId="5" applyFont="1" applyFill="1" applyBorder="1" applyAlignment="1" applyProtection="1">
      <alignment horizontal="center" vertical="center" wrapText="1"/>
    </xf>
    <xf numFmtId="0" fontId="61" fillId="0" borderId="0" xfId="0" applyFont="1" applyAlignment="1">
      <alignment vertical="center" wrapText="1"/>
    </xf>
    <xf numFmtId="0" fontId="27" fillId="11" borderId="60" xfId="0" applyFont="1" applyFill="1" applyBorder="1" applyAlignment="1">
      <alignment horizontal="center" vertical="center" wrapText="1"/>
    </xf>
    <xf numFmtId="0" fontId="27" fillId="11" borderId="66" xfId="0" applyFont="1" applyFill="1" applyBorder="1" applyAlignment="1">
      <alignment horizontal="center" vertical="center" wrapText="1"/>
    </xf>
    <xf numFmtId="0" fontId="27" fillId="11" borderId="48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41" xfId="0" applyFont="1" applyFill="1" applyBorder="1" applyAlignment="1">
      <alignment horizontal="center" vertical="center" wrapText="1"/>
    </xf>
  </cellXfs>
  <cellStyles count="7">
    <cellStyle name="Відсотковий" xfId="6" builtinId="5"/>
    <cellStyle name="Гіперпосилання" xfId="5" builtinId="8"/>
    <cellStyle name="Звичайний" xfId="0" builtinId="0"/>
    <cellStyle name="Обычный 2" xfId="1"/>
    <cellStyle name="Обычный 2 2" xfId="4"/>
    <cellStyle name="Обычный 3" xfId="2"/>
    <cellStyle name="Процентный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vo.uu.edu.ua/course/view.php?id=20161" TargetMode="External"/><Relationship Id="rId18" Type="http://schemas.openxmlformats.org/officeDocument/2006/relationships/hyperlink" Target="https://vo.uu.edu.ua/course/view.php?id=19162" TargetMode="External"/><Relationship Id="rId26" Type="http://schemas.openxmlformats.org/officeDocument/2006/relationships/hyperlink" Target="https://vo.uu.edu.ua/course/view.php?id=12969" TargetMode="External"/><Relationship Id="rId39" Type="http://schemas.openxmlformats.org/officeDocument/2006/relationships/hyperlink" Target="https://ab.uu.edu.ua/edu-discipline/propedevtika_psikhichnikh_khvorob" TargetMode="External"/><Relationship Id="rId21" Type="http://schemas.openxmlformats.org/officeDocument/2006/relationships/hyperlink" Target="https://ab.uu.edu.ua/edu-discipline/psihologiya_simyi" TargetMode="External"/><Relationship Id="rId34" Type="http://schemas.openxmlformats.org/officeDocument/2006/relationships/hyperlink" Target="https://ab.uu.edu.ua/edu-discipline/psih_consult_osib_yaki_perezhili_nasillya" TargetMode="External"/><Relationship Id="rId42" Type="http://schemas.openxmlformats.org/officeDocument/2006/relationships/hyperlink" Target="https://ab.uu.edu.ua/edu-discipline/pozitivna_psihoterapiya" TargetMode="External"/><Relationship Id="rId47" Type="http://schemas.openxmlformats.org/officeDocument/2006/relationships/hyperlink" Target="https://ab.uu.edu.ua/edu-discipline/tehniki_v_geshtalt_terapii" TargetMode="External"/><Relationship Id="rId50" Type="http://schemas.openxmlformats.org/officeDocument/2006/relationships/hyperlink" Target="https://vo.uu.edu.ua/course/view.php?id=15868" TargetMode="External"/><Relationship Id="rId55" Type="http://schemas.openxmlformats.org/officeDocument/2006/relationships/hyperlink" Target="https://vo.uu.edu.ua/course/view.php?id=21249" TargetMode="External"/><Relationship Id="rId7" Type="http://schemas.openxmlformats.org/officeDocument/2006/relationships/hyperlink" Target="https://vo.uu.edu.ua/course/view.php?id=15843" TargetMode="External"/><Relationship Id="rId12" Type="http://schemas.openxmlformats.org/officeDocument/2006/relationships/hyperlink" Target="https://vo.uu.edu.ua/course/view.php?id=15844" TargetMode="External"/><Relationship Id="rId17" Type="http://schemas.openxmlformats.org/officeDocument/2006/relationships/hyperlink" Target="https://vo.uu.edu.ua/course/view.php?id=15847" TargetMode="External"/><Relationship Id="rId25" Type="http://schemas.openxmlformats.org/officeDocument/2006/relationships/hyperlink" Target="https://vo.uu.edu.ua/course/view.php?id=10330" TargetMode="External"/><Relationship Id="rId33" Type="http://schemas.openxmlformats.org/officeDocument/2006/relationships/hyperlink" Target="https://ab.uu.edu.ua/edu-discipline/psihologiya_tvorchosti_art_terapiya" TargetMode="External"/><Relationship Id="rId38" Type="http://schemas.openxmlformats.org/officeDocument/2006/relationships/hyperlink" Target="https://ab.uu.edu.ua/edu-discipline/teoriya_ta_practica_psihocorectsii" TargetMode="External"/><Relationship Id="rId46" Type="http://schemas.openxmlformats.org/officeDocument/2006/relationships/hyperlink" Target="https://ab.uu.edu.ua/edu-discipline/osnovi_tranzactsiynogo_analizu" TargetMode="External"/><Relationship Id="rId59" Type="http://schemas.openxmlformats.org/officeDocument/2006/relationships/printerSettings" Target="../printerSettings/printerSettings3.bin"/><Relationship Id="rId2" Type="http://schemas.openxmlformats.org/officeDocument/2006/relationships/hyperlink" Target="https://vo.uu.edu.ua/course/view.php?id=562" TargetMode="External"/><Relationship Id="rId16" Type="http://schemas.openxmlformats.org/officeDocument/2006/relationships/hyperlink" Target="https://vo.uu.edu.ua/course/view.php?id=12643" TargetMode="External"/><Relationship Id="rId20" Type="http://schemas.openxmlformats.org/officeDocument/2006/relationships/hyperlink" Target="https://ab.uu.edu.ua/edu-discipline/psikhologiya_spilkuvannya_ta_mizhosobistisnoyi_vzaemodiyi" TargetMode="External"/><Relationship Id="rId29" Type="http://schemas.openxmlformats.org/officeDocument/2006/relationships/hyperlink" Target="https://vo.uu.edu.ua/course/view.php?id=562" TargetMode="External"/><Relationship Id="rId41" Type="http://schemas.openxmlformats.org/officeDocument/2006/relationships/hyperlink" Target="https://ab.uu.edu.ua/edu-discipline/psihologiya_tvorchosti_art_terapiya" TargetMode="External"/><Relationship Id="rId54" Type="http://schemas.openxmlformats.org/officeDocument/2006/relationships/hyperlink" Target="https://ab.uu.edu.ua/edu-discipline/psihologiya_destructivnoi_ta_zalezhnoi_povedinki" TargetMode="External"/><Relationship Id="rId1" Type="http://schemas.openxmlformats.org/officeDocument/2006/relationships/hyperlink" Target="https://vo.uu.edu.ua/course/view.php?id=15841" TargetMode="External"/><Relationship Id="rId6" Type="http://schemas.openxmlformats.org/officeDocument/2006/relationships/hyperlink" Target="https://ab.uu.edu.ua/edu-discipline/psih_suprovid_tpo" TargetMode="External"/><Relationship Id="rId11" Type="http://schemas.openxmlformats.org/officeDocument/2006/relationships/hyperlink" Target="https://vo.uu.edu.ua/course/view.php?id=20189" TargetMode="External"/><Relationship Id="rId24" Type="http://schemas.openxmlformats.org/officeDocument/2006/relationships/hyperlink" Target="https://ab.uu.edu.ua/edu-discipline/psih_problemi_batkivsko_dityachih_stosunkiv" TargetMode="External"/><Relationship Id="rId32" Type="http://schemas.openxmlformats.org/officeDocument/2006/relationships/hyperlink" Target="https://ab.uu.edu.ua/edu-discipline/patopsihologiya_dityachogo_viku" TargetMode="External"/><Relationship Id="rId37" Type="http://schemas.openxmlformats.org/officeDocument/2006/relationships/hyperlink" Target="https://ab.uu.edu.ua/edu-discipline/treningovi_tehnologii_v_biznesi" TargetMode="External"/><Relationship Id="rId40" Type="http://schemas.openxmlformats.org/officeDocument/2006/relationships/hyperlink" Target="https://ab.uu.edu.ua/edu-discipline/psihodinamichna_psihoterapiya" TargetMode="External"/><Relationship Id="rId45" Type="http://schemas.openxmlformats.org/officeDocument/2006/relationships/hyperlink" Target="https://ab.uu.edu.ua/edu-discipline/osnovi_suyitsidologiyi" TargetMode="External"/><Relationship Id="rId53" Type="http://schemas.openxmlformats.org/officeDocument/2006/relationships/hyperlink" Target="https://ab.uu.edu.ua/edu-discipline/practicum_iz_psiholog_corectsii" TargetMode="External"/><Relationship Id="rId58" Type="http://schemas.openxmlformats.org/officeDocument/2006/relationships/hyperlink" Target="https://ab.uu.edu.ua/edu-discipline/psiholog_suprovid_pidpriemnitskoi_d_ti" TargetMode="External"/><Relationship Id="rId5" Type="http://schemas.openxmlformats.org/officeDocument/2006/relationships/hyperlink" Target="https://vo.uu.edu.ua/course/view.php?id=19835" TargetMode="External"/><Relationship Id="rId15" Type="http://schemas.openxmlformats.org/officeDocument/2006/relationships/hyperlink" Target="https://vo.uu.edu.ua/course/view.php?id=19172" TargetMode="External"/><Relationship Id="rId23" Type="http://schemas.openxmlformats.org/officeDocument/2006/relationships/hyperlink" Target="https://vo.uu.edu.ua/course/view.php?id=15850" TargetMode="External"/><Relationship Id="rId28" Type="http://schemas.openxmlformats.org/officeDocument/2006/relationships/hyperlink" Target="https://vo.uu.edu.ua/course/view.php?id=15839" TargetMode="External"/><Relationship Id="rId36" Type="http://schemas.openxmlformats.org/officeDocument/2006/relationships/hyperlink" Target="https://ab.uu.edu.ua/edu-discipline/psihologiya_imidzhu_ta_imidzheve_consultuvannya" TargetMode="External"/><Relationship Id="rId49" Type="http://schemas.openxmlformats.org/officeDocument/2006/relationships/hyperlink" Target="https://vo.uu.edu.ua/course/view.php?id=20934" TargetMode="External"/><Relationship Id="rId57" Type="http://schemas.openxmlformats.org/officeDocument/2006/relationships/hyperlink" Target="https://ab.uu.edu.ua/edu-discipline/suchasni_osvitni_tehnologii_u_vischiy_shkoli" TargetMode="External"/><Relationship Id="rId10" Type="http://schemas.openxmlformats.org/officeDocument/2006/relationships/hyperlink" Target="https://vo.uu.edu.ua/course/view.php?id=15845" TargetMode="External"/><Relationship Id="rId19" Type="http://schemas.openxmlformats.org/officeDocument/2006/relationships/hyperlink" Target="https://vo.uu.edu.ua/course/view.php?id=15868" TargetMode="External"/><Relationship Id="rId31" Type="http://schemas.openxmlformats.org/officeDocument/2006/relationships/hyperlink" Target="https://ab.uu.edu.ua/edu-discipline/vikova_ta_pedagogichna_psihologiya" TargetMode="External"/><Relationship Id="rId44" Type="http://schemas.openxmlformats.org/officeDocument/2006/relationships/hyperlink" Target="https://ab.uu.edu.ua/edu-discipline/matemat_metodi_v_psihologii" TargetMode="External"/><Relationship Id="rId52" Type="http://schemas.openxmlformats.org/officeDocument/2006/relationships/hyperlink" Target="https://ab.uu.edu.ua/edu-discipline/psihologiya_dozvillya_ta_recreacii" TargetMode="External"/><Relationship Id="rId4" Type="http://schemas.openxmlformats.org/officeDocument/2006/relationships/hyperlink" Target="https://vo.uu.edu.ua/course/view.php?id=15842" TargetMode="External"/><Relationship Id="rId9" Type="http://schemas.openxmlformats.org/officeDocument/2006/relationships/hyperlink" Target="https://ab.uu.edu.ua/edu-discipline/psihologiya_biznesu" TargetMode="External"/><Relationship Id="rId14" Type="http://schemas.openxmlformats.org/officeDocument/2006/relationships/hyperlink" Target="https://ab.uu.edu.ua/edu-discipline/psihosomatika" TargetMode="External"/><Relationship Id="rId22" Type="http://schemas.openxmlformats.org/officeDocument/2006/relationships/hyperlink" Target="https://vo.uu.edu.ua/course/view.php?id=560" TargetMode="External"/><Relationship Id="rId27" Type="http://schemas.openxmlformats.org/officeDocument/2006/relationships/hyperlink" Target="https://vo.uu.edu.ua/course/view.php?id=20850" TargetMode="External"/><Relationship Id="rId30" Type="http://schemas.openxmlformats.org/officeDocument/2006/relationships/hyperlink" Target="https://ab.uu.edu.ua/edu-discipline/metodika_vicladannya_u_zvo" TargetMode="External"/><Relationship Id="rId35" Type="http://schemas.openxmlformats.org/officeDocument/2006/relationships/hyperlink" Target="https://ab.uu.edu.ua/edu-discipline/psikhologiya_osobistosti" TargetMode="External"/><Relationship Id="rId43" Type="http://schemas.openxmlformats.org/officeDocument/2006/relationships/hyperlink" Target="https://ab.uu.edu.ua/edu-discipline/vstup_do_psihoanalizu" TargetMode="External"/><Relationship Id="rId48" Type="http://schemas.openxmlformats.org/officeDocument/2006/relationships/hyperlink" Target="https://ab.uu.edu.ua/edu-discipline/victimologiya1" TargetMode="External"/><Relationship Id="rId56" Type="http://schemas.openxmlformats.org/officeDocument/2006/relationships/hyperlink" Target="https://vo.uu.edu.ua/course/view.php?id=21250" TargetMode="External"/><Relationship Id="rId8" Type="http://schemas.openxmlformats.org/officeDocument/2006/relationships/hyperlink" Target="https://vo.uu.edu.ua/course/view.php?id=15843" TargetMode="External"/><Relationship Id="rId51" Type="http://schemas.openxmlformats.org/officeDocument/2006/relationships/hyperlink" Target="https://ab.uu.edu.ua/edu-discipline/psikhologiya_spilkuvannya_ta_mizhosobistisnoyi_vzaemodiyi" TargetMode="External"/><Relationship Id="rId3" Type="http://schemas.openxmlformats.org/officeDocument/2006/relationships/hyperlink" Target="https://ab.uu.edu.ua/edu-discipline/psihol_dopomoga_uchasnikam_boyovih_di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ColWidth="10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" t="s">
        <v>7</v>
      </c>
      <c r="B1" s="753" t="s">
        <v>155</v>
      </c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2"/>
      <c r="O1" s="2"/>
      <c r="P1" s="2"/>
      <c r="Q1" s="3"/>
      <c r="R1" s="753"/>
      <c r="S1" s="753"/>
      <c r="T1" s="753"/>
      <c r="U1" s="753"/>
      <c r="V1" s="753"/>
      <c r="W1" s="753"/>
      <c r="X1" s="753"/>
      <c r="Y1" s="753"/>
      <c r="Z1" s="753"/>
      <c r="AA1" s="4"/>
      <c r="AB1" s="4"/>
      <c r="AC1" s="753"/>
      <c r="AD1" s="753"/>
      <c r="AE1" s="753"/>
      <c r="AF1" s="753"/>
      <c r="AG1" s="753"/>
      <c r="AH1" s="753"/>
      <c r="AI1" s="753"/>
      <c r="AJ1" s="753"/>
      <c r="AK1" s="753"/>
      <c r="AL1" s="4"/>
      <c r="AM1" s="5"/>
      <c r="AN1" s="753"/>
      <c r="AO1" s="753"/>
      <c r="AP1" s="753"/>
      <c r="AQ1" s="753"/>
      <c r="AR1" s="753"/>
      <c r="AS1" s="753"/>
      <c r="AT1" s="753"/>
      <c r="AU1" s="753"/>
      <c r="AV1" s="753"/>
      <c r="AW1" s="4"/>
      <c r="AX1" s="6"/>
      <c r="AY1" s="6"/>
      <c r="AZ1" s="7"/>
      <c r="BA1" s="7"/>
      <c r="BB1" s="7" t="s">
        <v>214</v>
      </c>
      <c r="BC1" s="7"/>
      <c r="BD1" s="7"/>
      <c r="BE1" s="7"/>
      <c r="BF1" s="7"/>
      <c r="BG1" s="7"/>
      <c r="BH1" s="7"/>
      <c r="BI1" s="7"/>
      <c r="BJ1" s="7"/>
      <c r="BK1" s="8"/>
    </row>
    <row r="2" spans="1:63" ht="18" customHeight="1">
      <c r="A2" s="9" t="s">
        <v>219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"/>
      <c r="O2" s="3"/>
      <c r="P2" s="3"/>
      <c r="Q2" s="3"/>
      <c r="R2" s="757"/>
      <c r="S2" s="757"/>
      <c r="T2" s="757"/>
      <c r="U2" s="757"/>
      <c r="V2" s="757"/>
      <c r="W2" s="757"/>
      <c r="X2" s="757"/>
      <c r="Y2" s="757"/>
      <c r="Z2" s="757"/>
      <c r="AA2" s="757"/>
      <c r="AB2" s="11"/>
      <c r="AC2" s="757"/>
      <c r="AD2" s="757"/>
      <c r="AE2" s="757"/>
      <c r="AF2" s="757"/>
      <c r="AG2" s="757"/>
      <c r="AH2" s="757"/>
      <c r="AI2" s="757"/>
      <c r="AJ2" s="757"/>
      <c r="AK2" s="757"/>
      <c r="AL2" s="757"/>
      <c r="AM2" s="12"/>
      <c r="AN2" s="758"/>
      <c r="AO2" s="758"/>
      <c r="AP2" s="758"/>
      <c r="AQ2" s="758"/>
      <c r="AR2" s="758"/>
      <c r="AS2" s="758"/>
      <c r="AT2" s="758"/>
      <c r="AU2" s="758"/>
      <c r="AV2" s="758"/>
      <c r="AW2" s="758"/>
      <c r="AX2" s="13"/>
      <c r="AY2" s="752" t="s">
        <v>156</v>
      </c>
      <c r="AZ2" s="752"/>
      <c r="BA2" s="752"/>
      <c r="BB2" s="752"/>
      <c r="BC2" s="752"/>
      <c r="BD2" s="752"/>
      <c r="BE2" s="752"/>
      <c r="BF2" s="752"/>
      <c r="BG2" s="752"/>
      <c r="BH2" s="752"/>
      <c r="BI2" s="752"/>
      <c r="BJ2" s="752"/>
      <c r="BK2" s="8"/>
    </row>
    <row r="3" spans="1:63" ht="18">
      <c r="A3" s="754" t="s">
        <v>228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14"/>
      <c r="Q3" s="14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15"/>
      <c r="AC3" s="755"/>
      <c r="AD3" s="755"/>
      <c r="AE3" s="755"/>
      <c r="AF3" s="755"/>
      <c r="AG3" s="755"/>
      <c r="AH3" s="755"/>
      <c r="AI3" s="755"/>
      <c r="AJ3" s="755"/>
      <c r="AK3" s="755"/>
      <c r="AL3" s="755"/>
      <c r="AM3" s="15"/>
      <c r="AN3" s="755"/>
      <c r="AO3" s="755"/>
      <c r="AP3" s="755"/>
      <c r="AQ3" s="755"/>
      <c r="AR3" s="755"/>
      <c r="AS3" s="755"/>
      <c r="AT3" s="755"/>
      <c r="AU3" s="755"/>
      <c r="AV3" s="755"/>
      <c r="AW3" s="755"/>
      <c r="AX3" s="6"/>
      <c r="AY3" s="6"/>
      <c r="AZ3" s="6"/>
      <c r="BA3" s="6"/>
      <c r="BB3" s="16" t="s">
        <v>157</v>
      </c>
      <c r="BC3" s="16"/>
      <c r="BD3" s="16"/>
      <c r="BE3" s="6" t="s">
        <v>229</v>
      </c>
      <c r="BF3" s="17"/>
      <c r="BG3" s="17"/>
      <c r="BH3" s="17"/>
      <c r="BI3" s="6"/>
      <c r="BJ3" s="6"/>
      <c r="BK3" s="8"/>
    </row>
    <row r="4" spans="1:63" ht="18">
      <c r="A4" s="756" t="s">
        <v>158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14"/>
      <c r="Q4" s="1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18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19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6"/>
      <c r="AY4" s="6"/>
      <c r="AZ4" s="6"/>
      <c r="BA4" s="6"/>
      <c r="BB4" s="760" t="s">
        <v>225</v>
      </c>
      <c r="BC4" s="761"/>
      <c r="BD4" s="761"/>
      <c r="BE4" s="761"/>
      <c r="BF4" s="761"/>
      <c r="BG4" s="761"/>
      <c r="BH4" s="761"/>
      <c r="BI4" s="6"/>
      <c r="BJ4" s="6"/>
      <c r="BK4" s="8"/>
    </row>
    <row r="5" spans="1:63" ht="18">
      <c r="A5" s="6"/>
      <c r="B5" s="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20"/>
      <c r="S5" s="20"/>
      <c r="T5" s="6"/>
      <c r="U5" s="18"/>
      <c r="V5" s="18"/>
      <c r="W5" s="18"/>
      <c r="X5" s="18"/>
      <c r="Y5" s="18"/>
      <c r="Z5" s="18"/>
      <c r="AA5" s="18"/>
      <c r="AB5" s="18"/>
      <c r="AC5" s="18"/>
      <c r="AD5" s="18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21"/>
      <c r="BC5" s="22"/>
      <c r="BD5" s="22"/>
      <c r="BE5" s="22"/>
      <c r="BF5" s="22"/>
      <c r="BG5" s="22"/>
      <c r="BH5" s="22"/>
      <c r="BI5" s="6"/>
      <c r="BJ5" s="6"/>
      <c r="BK5" s="8"/>
    </row>
    <row r="6" spans="1:63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3"/>
      <c r="S6" s="23"/>
      <c r="T6" s="24" t="s">
        <v>223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6" t="s">
        <v>159</v>
      </c>
      <c r="BC6" s="6"/>
      <c r="BD6" s="6"/>
      <c r="BE6" s="6"/>
      <c r="BF6" s="6"/>
      <c r="BG6" s="6"/>
      <c r="BH6" s="6"/>
      <c r="BI6" s="6"/>
      <c r="BJ6" s="6"/>
      <c r="BK6" s="8"/>
    </row>
    <row r="7" spans="1:63" ht="15.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24" t="s">
        <v>160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6" t="s">
        <v>159</v>
      </c>
      <c r="BC7" s="6"/>
      <c r="BD7" s="6"/>
      <c r="BE7" s="6"/>
      <c r="BF7" s="6"/>
      <c r="BG7" s="6"/>
      <c r="BH7" s="6"/>
      <c r="BI7" s="6"/>
      <c r="BJ7" s="6"/>
      <c r="BK7" s="8"/>
    </row>
    <row r="8" spans="1:63" ht="28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3"/>
      <c r="S8" s="23"/>
      <c r="T8" s="26" t="s">
        <v>215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17" t="s">
        <v>159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6">
      <c r="A9" s="6"/>
      <c r="B9" s="25"/>
      <c r="C9" s="6"/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62" t="s">
        <v>227</v>
      </c>
      <c r="U9" s="762"/>
      <c r="V9" s="762"/>
      <c r="W9" s="762"/>
      <c r="X9" s="762"/>
      <c r="Y9" s="762"/>
      <c r="Z9" s="762"/>
      <c r="AA9" s="762"/>
      <c r="AB9" s="762"/>
      <c r="AC9" s="762"/>
      <c r="AD9" s="762"/>
      <c r="AE9" s="762"/>
      <c r="AF9" s="762"/>
      <c r="AG9" s="762"/>
      <c r="AH9" s="762"/>
      <c r="AI9" s="762"/>
      <c r="AJ9" s="762"/>
      <c r="AK9" s="762"/>
      <c r="AL9" s="762"/>
      <c r="AM9" s="762"/>
      <c r="AN9" s="762"/>
      <c r="AO9" s="762"/>
      <c r="AP9" s="762"/>
      <c r="AQ9" s="762"/>
      <c r="AR9" s="762"/>
      <c r="AS9" s="762"/>
      <c r="AT9" s="762"/>
      <c r="AU9" s="762"/>
      <c r="AV9" s="762"/>
      <c r="AW9" s="762"/>
      <c r="AX9" s="762"/>
      <c r="AY9" s="762"/>
      <c r="AZ9" s="762"/>
      <c r="BA9" s="28"/>
      <c r="BB9" s="17" t="s">
        <v>161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6">
      <c r="A10" s="6"/>
      <c r="B10" s="25"/>
      <c r="C10" s="6"/>
      <c r="D10" s="2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5" t="s">
        <v>162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17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3"/>
      <c r="S11" s="23"/>
      <c r="T11" s="24" t="s">
        <v>226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17" t="s">
        <v>159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3"/>
      <c r="S12" s="23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7" t="s">
        <v>163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6">
      <c r="A13" s="23"/>
      <c r="B13" s="23"/>
      <c r="C13" s="23"/>
      <c r="D13" s="23"/>
      <c r="E13" s="23"/>
      <c r="F13" s="23"/>
      <c r="G13" s="23"/>
      <c r="H13" s="23"/>
      <c r="I13" s="29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5" t="s">
        <v>164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30"/>
      <c r="AJ13" s="25"/>
      <c r="AK13" s="25"/>
      <c r="AL13" s="25"/>
      <c r="AM13" s="25"/>
      <c r="AN13" s="30"/>
      <c r="AO13" s="25"/>
      <c r="AP13" s="25"/>
      <c r="AQ13" s="25"/>
      <c r="AR13" s="25"/>
      <c r="AS13" s="25"/>
      <c r="AT13" s="25"/>
      <c r="AU13" s="25"/>
      <c r="AV13" s="25"/>
      <c r="AW13" s="30"/>
      <c r="AX13" s="25"/>
      <c r="AY13" s="25"/>
      <c r="AZ13" s="25"/>
      <c r="BA13" s="25"/>
      <c r="BB13" s="6" t="s">
        <v>165</v>
      </c>
      <c r="BC13" s="6"/>
      <c r="BD13" s="6"/>
      <c r="BE13" s="6"/>
      <c r="BF13" s="6"/>
      <c r="BG13" s="6"/>
      <c r="BH13" s="6"/>
      <c r="BI13" s="6"/>
      <c r="BJ13" s="6"/>
      <c r="BK13" s="8"/>
    </row>
    <row r="14" spans="1:63" ht="13.8">
      <c r="A14" s="763" t="s">
        <v>166</v>
      </c>
      <c r="B14" s="31" t="s">
        <v>167</v>
      </c>
      <c r="C14" s="31"/>
      <c r="D14" s="31"/>
      <c r="E14" s="31"/>
      <c r="F14" s="31" t="s">
        <v>168</v>
      </c>
      <c r="G14" s="31"/>
      <c r="H14" s="32"/>
      <c r="I14" s="33"/>
      <c r="J14" s="34"/>
      <c r="K14" s="766" t="s">
        <v>169</v>
      </c>
      <c r="L14" s="767"/>
      <c r="M14" s="767"/>
      <c r="N14" s="768"/>
      <c r="O14" s="31" t="s">
        <v>170</v>
      </c>
      <c r="P14" s="31"/>
      <c r="Q14" s="31"/>
      <c r="R14" s="31"/>
      <c r="S14" s="31" t="s">
        <v>171</v>
      </c>
      <c r="T14" s="31"/>
      <c r="U14" s="31"/>
      <c r="V14" s="31"/>
      <c r="W14" s="31"/>
      <c r="X14" s="31" t="s">
        <v>172</v>
      </c>
      <c r="Y14" s="31"/>
      <c r="Z14" s="31"/>
      <c r="AA14" s="31"/>
      <c r="AB14" s="31" t="s">
        <v>173</v>
      </c>
      <c r="AC14" s="31"/>
      <c r="AD14" s="31"/>
      <c r="AE14" s="31"/>
      <c r="AF14" s="766" t="s">
        <v>174</v>
      </c>
      <c r="AG14" s="767"/>
      <c r="AH14" s="767"/>
      <c r="AI14" s="767"/>
      <c r="AJ14" s="768"/>
      <c r="AK14" s="766" t="s">
        <v>175</v>
      </c>
      <c r="AL14" s="767"/>
      <c r="AM14" s="767"/>
      <c r="AN14" s="35"/>
      <c r="AO14" s="36" t="s">
        <v>176</v>
      </c>
      <c r="AP14" s="31"/>
      <c r="AQ14" s="31"/>
      <c r="AR14" s="31"/>
      <c r="AS14" s="766" t="s">
        <v>177</v>
      </c>
      <c r="AT14" s="767"/>
      <c r="AU14" s="767"/>
      <c r="AV14" s="767"/>
      <c r="AW14" s="768"/>
      <c r="AX14" s="36" t="s">
        <v>178</v>
      </c>
      <c r="AY14" s="31"/>
      <c r="AZ14" s="31"/>
      <c r="BA14" s="31"/>
      <c r="BB14" s="31" t="s">
        <v>179</v>
      </c>
      <c r="BC14" s="31" t="s">
        <v>180</v>
      </c>
      <c r="BD14" s="31" t="s">
        <v>181</v>
      </c>
      <c r="BE14" s="31" t="s">
        <v>182</v>
      </c>
      <c r="BF14" s="31" t="s">
        <v>183</v>
      </c>
      <c r="BG14" s="31" t="s">
        <v>184</v>
      </c>
      <c r="BH14" s="769" t="s">
        <v>185</v>
      </c>
      <c r="BI14" s="769" t="s">
        <v>186</v>
      </c>
      <c r="BJ14" s="769" t="s">
        <v>166</v>
      </c>
      <c r="BK14" s="8"/>
    </row>
    <row r="15" spans="1:63" ht="13.8">
      <c r="A15" s="764"/>
      <c r="B15" s="37">
        <v>3</v>
      </c>
      <c r="C15" s="37">
        <f>B15+7</f>
        <v>10</v>
      </c>
      <c r="D15" s="37">
        <f>C15+7</f>
        <v>17</v>
      </c>
      <c r="E15" s="37">
        <f>D15+7</f>
        <v>24</v>
      </c>
      <c r="F15" s="37">
        <v>1</v>
      </c>
      <c r="G15" s="37">
        <f>F15+7</f>
        <v>8</v>
      </c>
      <c r="H15" s="37">
        <f>G15+7</f>
        <v>15</v>
      </c>
      <c r="I15" s="37">
        <f>H15+7</f>
        <v>22</v>
      </c>
      <c r="J15" s="37">
        <f>I15+7</f>
        <v>29</v>
      </c>
      <c r="K15" s="37">
        <f>J17+1</f>
        <v>5</v>
      </c>
      <c r="L15" s="37">
        <f>K15+7</f>
        <v>12</v>
      </c>
      <c r="M15" s="37">
        <f>L15+7</f>
        <v>19</v>
      </c>
      <c r="N15" s="37">
        <f>M15+7</f>
        <v>26</v>
      </c>
      <c r="O15" s="37">
        <v>3</v>
      </c>
      <c r="P15" s="37">
        <f>O15+7</f>
        <v>10</v>
      </c>
      <c r="Q15" s="37">
        <f>P15+7</f>
        <v>17</v>
      </c>
      <c r="R15" s="37">
        <f>Q15+7</f>
        <v>24</v>
      </c>
      <c r="S15" s="37">
        <v>31</v>
      </c>
      <c r="T15" s="37">
        <f>S17+1</f>
        <v>7</v>
      </c>
      <c r="U15" s="37">
        <f>T16+1</f>
        <v>14</v>
      </c>
      <c r="V15" s="37">
        <f>U16+1</f>
        <v>21</v>
      </c>
      <c r="W15" s="37">
        <v>28</v>
      </c>
      <c r="X15" s="37">
        <f>W17+1</f>
        <v>4</v>
      </c>
      <c r="Y15" s="37">
        <f>X16+1</f>
        <v>11</v>
      </c>
      <c r="Z15" s="37">
        <f>Y16+1</f>
        <v>18</v>
      </c>
      <c r="AA15" s="37">
        <v>25</v>
      </c>
      <c r="AB15" s="37">
        <f>AA17+1</f>
        <v>4</v>
      </c>
      <c r="AC15" s="37">
        <f>AB16+1</f>
        <v>11</v>
      </c>
      <c r="AD15" s="37">
        <f>AC16+1</f>
        <v>18</v>
      </c>
      <c r="AE15" s="37">
        <f>AD16+1</f>
        <v>25</v>
      </c>
      <c r="AF15" s="37">
        <v>1</v>
      </c>
      <c r="AG15" s="37">
        <f>AF16+1</f>
        <v>8</v>
      </c>
      <c r="AH15" s="37">
        <f>AG16+1</f>
        <v>15</v>
      </c>
      <c r="AI15" s="37">
        <f>AH16+1</f>
        <v>22</v>
      </c>
      <c r="AJ15" s="37">
        <v>29</v>
      </c>
      <c r="AK15" s="37">
        <f>AJ17+1</f>
        <v>6</v>
      </c>
      <c r="AL15" s="37">
        <f>AK16+1</f>
        <v>13</v>
      </c>
      <c r="AM15" s="37">
        <f>AL16+1</f>
        <v>20</v>
      </c>
      <c r="AN15" s="37">
        <f>AM16+1</f>
        <v>27</v>
      </c>
      <c r="AO15" s="37">
        <f>AN17+1</f>
        <v>3</v>
      </c>
      <c r="AP15" s="37">
        <f>AO16+1</f>
        <v>10</v>
      </c>
      <c r="AQ15" s="37">
        <f>AP16+1</f>
        <v>17</v>
      </c>
      <c r="AR15" s="37">
        <f>AQ16+1</f>
        <v>24</v>
      </c>
      <c r="AS15" s="37">
        <v>1</v>
      </c>
      <c r="AT15" s="37">
        <f>AS16+1</f>
        <v>8</v>
      </c>
      <c r="AU15" s="37">
        <f>AT16+1</f>
        <v>15</v>
      </c>
      <c r="AV15" s="37">
        <f>AU16+1</f>
        <v>22</v>
      </c>
      <c r="AW15" s="37">
        <f>AV16+1</f>
        <v>29</v>
      </c>
      <c r="AX15" s="37">
        <v>5</v>
      </c>
      <c r="AY15" s="37">
        <f>AX16+1</f>
        <v>12</v>
      </c>
      <c r="AZ15" s="37">
        <f>AY16+1</f>
        <v>19</v>
      </c>
      <c r="BA15" s="37">
        <v>26</v>
      </c>
      <c r="BB15" s="38" t="s">
        <v>189</v>
      </c>
      <c r="BC15" s="38" t="s">
        <v>190</v>
      </c>
      <c r="BD15" s="38" t="s">
        <v>191</v>
      </c>
      <c r="BE15" s="38" t="s">
        <v>191</v>
      </c>
      <c r="BF15" s="38" t="s">
        <v>192</v>
      </c>
      <c r="BG15" s="39" t="s">
        <v>10</v>
      </c>
      <c r="BH15" s="764"/>
      <c r="BI15" s="764"/>
      <c r="BJ15" s="764"/>
      <c r="BK15" s="8"/>
    </row>
    <row r="16" spans="1:63" ht="13.8">
      <c r="A16" s="764"/>
      <c r="B16" s="37">
        <f t="shared" ref="B16:I16" si="0">B15+6</f>
        <v>9</v>
      </c>
      <c r="C16" s="37">
        <f t="shared" si="0"/>
        <v>16</v>
      </c>
      <c r="D16" s="37">
        <f t="shared" si="0"/>
        <v>23</v>
      </c>
      <c r="E16" s="37">
        <f t="shared" si="0"/>
        <v>30</v>
      </c>
      <c r="F16" s="37">
        <f t="shared" si="0"/>
        <v>7</v>
      </c>
      <c r="G16" s="37">
        <f t="shared" si="0"/>
        <v>14</v>
      </c>
      <c r="H16" s="37">
        <f t="shared" si="0"/>
        <v>21</v>
      </c>
      <c r="I16" s="37">
        <f t="shared" si="0"/>
        <v>28</v>
      </c>
      <c r="J16" s="37" t="s">
        <v>221</v>
      </c>
      <c r="K16" s="37">
        <f>K15+6</f>
        <v>11</v>
      </c>
      <c r="L16" s="37">
        <f>L15+6</f>
        <v>18</v>
      </c>
      <c r="M16" s="37">
        <f>M15+6</f>
        <v>25</v>
      </c>
      <c r="N16" s="37" t="s">
        <v>222</v>
      </c>
      <c r="O16" s="37">
        <f>O15+6</f>
        <v>9</v>
      </c>
      <c r="P16" s="37">
        <f>P15+6</f>
        <v>16</v>
      </c>
      <c r="Q16" s="37">
        <f>Q15+6</f>
        <v>23</v>
      </c>
      <c r="R16" s="37">
        <v>30</v>
      </c>
      <c r="S16" s="37" t="s">
        <v>198</v>
      </c>
      <c r="T16" s="37">
        <f>T15+6</f>
        <v>13</v>
      </c>
      <c r="U16" s="37">
        <f>U15+6</f>
        <v>20</v>
      </c>
      <c r="V16" s="37">
        <f>V15+6</f>
        <v>27</v>
      </c>
      <c r="W16" s="37" t="s">
        <v>188</v>
      </c>
      <c r="X16" s="37">
        <f>X15+6</f>
        <v>10</v>
      </c>
      <c r="Y16" s="37">
        <f>Y15+6</f>
        <v>17</v>
      </c>
      <c r="Z16" s="37">
        <f>Z15+6</f>
        <v>24</v>
      </c>
      <c r="AA16" s="37" t="s">
        <v>201</v>
      </c>
      <c r="AB16" s="37">
        <f>AB15+6</f>
        <v>10</v>
      </c>
      <c r="AC16" s="37">
        <f>AC15+6</f>
        <v>17</v>
      </c>
      <c r="AD16" s="37">
        <f>AD15+6</f>
        <v>24</v>
      </c>
      <c r="AE16" s="37">
        <v>31</v>
      </c>
      <c r="AF16" s="37">
        <f>AF15+6</f>
        <v>7</v>
      </c>
      <c r="AG16" s="37">
        <f>AG15+6</f>
        <v>14</v>
      </c>
      <c r="AH16" s="37">
        <f>AH15+6</f>
        <v>21</v>
      </c>
      <c r="AI16" s="37">
        <f>AI15+6</f>
        <v>28</v>
      </c>
      <c r="AJ16" s="37" t="s">
        <v>195</v>
      </c>
      <c r="AK16" s="37">
        <f>AK15+6</f>
        <v>12</v>
      </c>
      <c r="AL16" s="37">
        <f>AL15+6</f>
        <v>19</v>
      </c>
      <c r="AM16" s="37">
        <f>AM15+6</f>
        <v>26</v>
      </c>
      <c r="AN16" s="37" t="s">
        <v>204</v>
      </c>
      <c r="AO16" s="37">
        <f>AO15+6</f>
        <v>9</v>
      </c>
      <c r="AP16" s="37">
        <f>AP15+6</f>
        <v>16</v>
      </c>
      <c r="AQ16" s="37">
        <f>AQ15+6</f>
        <v>23</v>
      </c>
      <c r="AR16" s="37">
        <v>30</v>
      </c>
      <c r="AS16" s="37">
        <f>AS15+6</f>
        <v>7</v>
      </c>
      <c r="AT16" s="37">
        <f>AT15+6</f>
        <v>14</v>
      </c>
      <c r="AU16" s="37">
        <f>AU15+6</f>
        <v>21</v>
      </c>
      <c r="AV16" s="37">
        <f>AV15+6</f>
        <v>28</v>
      </c>
      <c r="AW16" s="37" t="s">
        <v>196</v>
      </c>
      <c r="AX16" s="37">
        <f>AX15+6</f>
        <v>11</v>
      </c>
      <c r="AY16" s="37">
        <f>AY15+6</f>
        <v>18</v>
      </c>
      <c r="AZ16" s="37">
        <f>AZ15+6</f>
        <v>25</v>
      </c>
      <c r="BA16" s="37" t="s">
        <v>221</v>
      </c>
      <c r="BB16" s="38" t="s">
        <v>193</v>
      </c>
      <c r="BC16" s="40"/>
      <c r="BD16" s="40"/>
      <c r="BE16" s="40"/>
      <c r="BF16" s="38" t="s">
        <v>194</v>
      </c>
      <c r="BG16" s="40"/>
      <c r="BH16" s="764"/>
      <c r="BI16" s="764"/>
      <c r="BJ16" s="764"/>
      <c r="BK16" s="8"/>
    </row>
    <row r="17" spans="1:65" ht="13.8">
      <c r="A17" s="765"/>
      <c r="B17" s="41"/>
      <c r="C17" s="41"/>
      <c r="D17" s="41"/>
      <c r="E17" s="41"/>
      <c r="F17" s="41"/>
      <c r="G17" s="41"/>
      <c r="H17" s="41"/>
      <c r="I17" s="42"/>
      <c r="J17" s="41">
        <v>4</v>
      </c>
      <c r="K17" s="41"/>
      <c r="L17" s="41"/>
      <c r="M17" s="41"/>
      <c r="N17" s="41">
        <v>2</v>
      </c>
      <c r="O17" s="41"/>
      <c r="P17" s="41"/>
      <c r="Q17" s="41"/>
      <c r="R17" s="42"/>
      <c r="S17" s="43">
        <v>6</v>
      </c>
      <c r="T17" s="43"/>
      <c r="U17" s="43"/>
      <c r="V17" s="41"/>
      <c r="W17" s="42">
        <v>3</v>
      </c>
      <c r="X17" s="41"/>
      <c r="Y17" s="41"/>
      <c r="Z17" s="41"/>
      <c r="AA17" s="42">
        <v>3</v>
      </c>
      <c r="AB17" s="41"/>
      <c r="AC17" s="41"/>
      <c r="AD17" s="41"/>
      <c r="AE17" s="42"/>
      <c r="AF17" s="41"/>
      <c r="AG17" s="41"/>
      <c r="AH17" s="41"/>
      <c r="AI17" s="42"/>
      <c r="AJ17" s="41">
        <v>5</v>
      </c>
      <c r="AK17" s="41"/>
      <c r="AL17" s="41"/>
      <c r="AM17" s="41"/>
      <c r="AN17" s="41">
        <v>2</v>
      </c>
      <c r="AO17" s="41"/>
      <c r="AP17" s="41"/>
      <c r="AQ17" s="41"/>
      <c r="AR17" s="42"/>
      <c r="AS17" s="41"/>
      <c r="AT17" s="41"/>
      <c r="AU17" s="41"/>
      <c r="AV17" s="42"/>
      <c r="AW17" s="41">
        <v>4</v>
      </c>
      <c r="AX17" s="41"/>
      <c r="AY17" s="41"/>
      <c r="AZ17" s="41"/>
      <c r="BA17" s="44">
        <v>1</v>
      </c>
      <c r="BB17" s="42" t="s">
        <v>197</v>
      </c>
      <c r="BC17" s="41"/>
      <c r="BD17" s="41"/>
      <c r="BE17" s="41"/>
      <c r="BF17" s="41"/>
      <c r="BG17" s="41"/>
      <c r="BH17" s="765"/>
      <c r="BI17" s="765"/>
      <c r="BJ17" s="765"/>
      <c r="BK17" s="8"/>
    </row>
    <row r="18" spans="1:65" ht="18">
      <c r="A18" s="45" t="s">
        <v>198</v>
      </c>
      <c r="B18" s="46"/>
      <c r="C18" s="46"/>
      <c r="D18" s="46"/>
      <c r="E18" s="46"/>
      <c r="F18" s="46"/>
      <c r="G18" s="46"/>
      <c r="H18" s="46"/>
      <c r="I18" s="47">
        <v>17</v>
      </c>
      <c r="J18" s="48"/>
      <c r="K18" s="46"/>
      <c r="L18" s="46"/>
      <c r="M18" s="46"/>
      <c r="N18" s="46"/>
      <c r="O18" s="46"/>
      <c r="P18" s="49"/>
      <c r="Q18" s="49"/>
      <c r="R18" s="49"/>
      <c r="S18" s="50" t="s">
        <v>217</v>
      </c>
      <c r="T18" s="49" t="s">
        <v>216</v>
      </c>
      <c r="U18" s="49" t="s">
        <v>216</v>
      </c>
      <c r="V18" s="49" t="s">
        <v>216</v>
      </c>
      <c r="W18" s="50" t="s">
        <v>217</v>
      </c>
      <c r="X18" s="47"/>
      <c r="Y18" s="46"/>
      <c r="Z18" s="46"/>
      <c r="AA18" s="46"/>
      <c r="AB18" s="47">
        <v>9</v>
      </c>
      <c r="AC18" s="49"/>
      <c r="AD18" s="50"/>
      <c r="AE18" s="46"/>
      <c r="AF18" s="49"/>
      <c r="AG18" s="49" t="s">
        <v>216</v>
      </c>
      <c r="AH18" s="50"/>
      <c r="AI18" s="46"/>
      <c r="AJ18" s="51"/>
      <c r="AK18" s="46"/>
      <c r="AL18" s="51">
        <v>9</v>
      </c>
      <c r="AM18" s="51"/>
      <c r="AN18" s="46"/>
      <c r="AO18" s="52"/>
      <c r="AP18" s="52"/>
      <c r="AQ18" s="52" t="s">
        <v>216</v>
      </c>
      <c r="AR18" s="52" t="s">
        <v>216</v>
      </c>
      <c r="AS18" s="53" t="s">
        <v>199</v>
      </c>
      <c r="AT18" s="53" t="s">
        <v>199</v>
      </c>
      <c r="AU18" s="53" t="s">
        <v>199</v>
      </c>
      <c r="AV18" s="54" t="s">
        <v>217</v>
      </c>
      <c r="AW18" s="54" t="s">
        <v>217</v>
      </c>
      <c r="AX18" s="54" t="s">
        <v>217</v>
      </c>
      <c r="AY18" s="54" t="s">
        <v>217</v>
      </c>
      <c r="AZ18" s="54" t="s">
        <v>217</v>
      </c>
      <c r="BA18" s="54" t="s">
        <v>217</v>
      </c>
      <c r="BB18" s="48">
        <v>35</v>
      </c>
      <c r="BC18" s="48">
        <v>6</v>
      </c>
      <c r="BD18" s="48">
        <v>3</v>
      </c>
      <c r="BE18" s="55"/>
      <c r="BF18" s="55"/>
      <c r="BG18" s="55"/>
      <c r="BH18" s="48">
        <v>8</v>
      </c>
      <c r="BI18" s="48">
        <f>SUM(BB18:BH18)</f>
        <v>52</v>
      </c>
      <c r="BJ18" s="56" t="s">
        <v>198</v>
      </c>
      <c r="BK18" s="8"/>
    </row>
    <row r="19" spans="1:65" ht="18">
      <c r="A19" s="57" t="s">
        <v>200</v>
      </c>
      <c r="B19" s="58"/>
      <c r="C19" s="58"/>
      <c r="D19" s="58"/>
      <c r="E19" s="58"/>
      <c r="F19" s="58"/>
      <c r="G19" s="58"/>
      <c r="H19" s="58"/>
      <c r="I19" s="59">
        <v>17</v>
      </c>
      <c r="J19" s="60"/>
      <c r="K19" s="58"/>
      <c r="L19" s="58"/>
      <c r="M19" s="58"/>
      <c r="N19" s="58"/>
      <c r="O19" s="58"/>
      <c r="P19" s="61"/>
      <c r="Q19" s="61"/>
      <c r="R19" s="61"/>
      <c r="S19" s="62" t="s">
        <v>217</v>
      </c>
      <c r="T19" s="61" t="s">
        <v>216</v>
      </c>
      <c r="U19" s="61" t="s">
        <v>216</v>
      </c>
      <c r="V19" s="61" t="s">
        <v>216</v>
      </c>
      <c r="W19" s="62" t="s">
        <v>217</v>
      </c>
      <c r="X19" s="59"/>
      <c r="Y19" s="58"/>
      <c r="Z19" s="58"/>
      <c r="AA19" s="58"/>
      <c r="AB19" s="59">
        <v>9</v>
      </c>
      <c r="AC19" s="61"/>
      <c r="AD19" s="62"/>
      <c r="AE19" s="58"/>
      <c r="AF19" s="61"/>
      <c r="AG19" s="61" t="s">
        <v>216</v>
      </c>
      <c r="AH19" s="62"/>
      <c r="AI19" s="58"/>
      <c r="AJ19" s="63"/>
      <c r="AK19" s="58"/>
      <c r="AL19" s="63">
        <v>9</v>
      </c>
      <c r="AM19" s="63"/>
      <c r="AN19" s="58"/>
      <c r="AO19" s="64"/>
      <c r="AP19" s="64"/>
      <c r="AQ19" s="64" t="s">
        <v>216</v>
      </c>
      <c r="AR19" s="64" t="s">
        <v>216</v>
      </c>
      <c r="AS19" s="37" t="s">
        <v>199</v>
      </c>
      <c r="AT19" s="37" t="s">
        <v>199</v>
      </c>
      <c r="AU19" s="37" t="s">
        <v>199</v>
      </c>
      <c r="AV19" s="65" t="s">
        <v>217</v>
      </c>
      <c r="AW19" s="65" t="s">
        <v>217</v>
      </c>
      <c r="AX19" s="65" t="s">
        <v>217</v>
      </c>
      <c r="AY19" s="65" t="s">
        <v>217</v>
      </c>
      <c r="AZ19" s="65" t="s">
        <v>217</v>
      </c>
      <c r="BA19" s="65" t="s">
        <v>217</v>
      </c>
      <c r="BB19" s="60">
        <v>35</v>
      </c>
      <c r="BC19" s="60">
        <v>6</v>
      </c>
      <c r="BD19" s="60">
        <v>3</v>
      </c>
      <c r="BE19" s="66"/>
      <c r="BF19" s="66"/>
      <c r="BG19" s="66"/>
      <c r="BH19" s="60">
        <v>8</v>
      </c>
      <c r="BI19" s="60">
        <f>SUM(BB19:BH19)</f>
        <v>52</v>
      </c>
      <c r="BJ19" s="67" t="s">
        <v>200</v>
      </c>
      <c r="BK19" s="8"/>
    </row>
    <row r="20" spans="1:65" ht="18">
      <c r="A20" s="57" t="s">
        <v>201</v>
      </c>
      <c r="B20" s="58"/>
      <c r="C20" s="58"/>
      <c r="D20" s="58"/>
      <c r="E20" s="58"/>
      <c r="F20" s="58"/>
      <c r="G20" s="58"/>
      <c r="H20" s="58"/>
      <c r="I20" s="59">
        <v>17</v>
      </c>
      <c r="J20" s="60"/>
      <c r="K20" s="58"/>
      <c r="L20" s="58"/>
      <c r="M20" s="58"/>
      <c r="N20" s="58"/>
      <c r="O20" s="58"/>
      <c r="P20" s="61"/>
      <c r="Q20" s="61"/>
      <c r="R20" s="61"/>
      <c r="S20" s="62" t="s">
        <v>217</v>
      </c>
      <c r="T20" s="61" t="s">
        <v>216</v>
      </c>
      <c r="U20" s="61" t="s">
        <v>216</v>
      </c>
      <c r="V20" s="61" t="s">
        <v>216</v>
      </c>
      <c r="W20" s="62" t="s">
        <v>217</v>
      </c>
      <c r="X20" s="59"/>
      <c r="Y20" s="58"/>
      <c r="Z20" s="58"/>
      <c r="AA20" s="58"/>
      <c r="AB20" s="59">
        <v>9</v>
      </c>
      <c r="AC20" s="61"/>
      <c r="AD20" s="62"/>
      <c r="AE20" s="58"/>
      <c r="AF20" s="61"/>
      <c r="AG20" s="61" t="s">
        <v>216</v>
      </c>
      <c r="AH20" s="62"/>
      <c r="AI20" s="58"/>
      <c r="AJ20" s="63"/>
      <c r="AK20" s="58"/>
      <c r="AL20" s="63">
        <v>9</v>
      </c>
      <c r="AM20" s="63"/>
      <c r="AN20" s="58"/>
      <c r="AO20" s="64"/>
      <c r="AP20" s="64"/>
      <c r="AQ20" s="64" t="s">
        <v>216</v>
      </c>
      <c r="AR20" s="64" t="s">
        <v>216</v>
      </c>
      <c r="AS20" s="37" t="s">
        <v>187</v>
      </c>
      <c r="AT20" s="37" t="s">
        <v>187</v>
      </c>
      <c r="AU20" s="37" t="s">
        <v>187</v>
      </c>
      <c r="AV20" s="37" t="s">
        <v>187</v>
      </c>
      <c r="AW20" s="65" t="s">
        <v>217</v>
      </c>
      <c r="AX20" s="65" t="s">
        <v>217</v>
      </c>
      <c r="AY20" s="65" t="s">
        <v>217</v>
      </c>
      <c r="AZ20" s="65" t="s">
        <v>217</v>
      </c>
      <c r="BA20" s="65" t="s">
        <v>217</v>
      </c>
      <c r="BB20" s="60">
        <v>35</v>
      </c>
      <c r="BC20" s="60">
        <v>6</v>
      </c>
      <c r="BD20" s="66"/>
      <c r="BE20" s="60">
        <v>4</v>
      </c>
      <c r="BF20" s="66"/>
      <c r="BG20" s="66"/>
      <c r="BH20" s="60">
        <v>7</v>
      </c>
      <c r="BI20" s="60">
        <f>SUM(BB20:BH20)</f>
        <v>52</v>
      </c>
      <c r="BJ20" s="67" t="s">
        <v>201</v>
      </c>
      <c r="BK20" s="8"/>
    </row>
    <row r="21" spans="1:65" ht="18">
      <c r="A21" s="57" t="s">
        <v>202</v>
      </c>
      <c r="B21" s="58"/>
      <c r="C21" s="58"/>
      <c r="D21" s="58"/>
      <c r="E21" s="58"/>
      <c r="F21" s="58"/>
      <c r="G21" s="58"/>
      <c r="H21" s="58"/>
      <c r="I21" s="59">
        <v>17</v>
      </c>
      <c r="J21" s="60"/>
      <c r="K21" s="58"/>
      <c r="L21" s="58"/>
      <c r="M21" s="58"/>
      <c r="N21" s="58"/>
      <c r="O21" s="58"/>
      <c r="P21" s="61"/>
      <c r="Q21" s="61"/>
      <c r="R21" s="61"/>
      <c r="S21" s="62" t="s">
        <v>217</v>
      </c>
      <c r="T21" s="61" t="s">
        <v>216</v>
      </c>
      <c r="U21" s="61" t="s">
        <v>216</v>
      </c>
      <c r="V21" s="61" t="s">
        <v>216</v>
      </c>
      <c r="W21" s="62" t="s">
        <v>217</v>
      </c>
      <c r="X21" s="59"/>
      <c r="Y21" s="58"/>
      <c r="Z21" s="58"/>
      <c r="AA21" s="58"/>
      <c r="AB21" s="59">
        <v>9</v>
      </c>
      <c r="AC21" s="61"/>
      <c r="AD21" s="62"/>
      <c r="AE21" s="58"/>
      <c r="AF21" s="61"/>
      <c r="AG21" s="61" t="s">
        <v>216</v>
      </c>
      <c r="AH21" s="62"/>
      <c r="AI21" s="58"/>
      <c r="AJ21" s="63"/>
      <c r="AK21" s="58"/>
      <c r="AL21" s="63">
        <v>9</v>
      </c>
      <c r="AM21" s="63"/>
      <c r="AN21" s="64"/>
      <c r="AO21" s="64"/>
      <c r="AP21" s="64"/>
      <c r="AQ21" s="64" t="s">
        <v>216</v>
      </c>
      <c r="AR21" s="64" t="s">
        <v>216</v>
      </c>
      <c r="AS21" s="37" t="s">
        <v>187</v>
      </c>
      <c r="AT21" s="37" t="s">
        <v>187</v>
      </c>
      <c r="AU21" s="37" t="s">
        <v>187</v>
      </c>
      <c r="AV21" s="37" t="s">
        <v>203</v>
      </c>
      <c r="AW21" s="65" t="s">
        <v>217</v>
      </c>
      <c r="AX21" s="65" t="s">
        <v>217</v>
      </c>
      <c r="AY21" s="65" t="s">
        <v>217</v>
      </c>
      <c r="AZ21" s="65" t="s">
        <v>217</v>
      </c>
      <c r="BA21" s="65" t="s">
        <v>217</v>
      </c>
      <c r="BB21" s="60">
        <v>35</v>
      </c>
      <c r="BC21" s="60">
        <v>6</v>
      </c>
      <c r="BD21" s="66"/>
      <c r="BE21" s="60">
        <v>3</v>
      </c>
      <c r="BF21" s="66"/>
      <c r="BG21" s="60">
        <v>1</v>
      </c>
      <c r="BH21" s="60">
        <v>7</v>
      </c>
      <c r="BI21" s="60">
        <f>SUM(BB21:BH21)</f>
        <v>52</v>
      </c>
      <c r="BJ21" s="67" t="s">
        <v>202</v>
      </c>
      <c r="BK21" s="8"/>
    </row>
    <row r="22" spans="1:65" ht="18">
      <c r="A22" s="57" t="s">
        <v>195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0"/>
      <c r="BC22" s="60"/>
      <c r="BD22" s="60"/>
      <c r="BE22" s="60"/>
      <c r="BF22" s="60"/>
      <c r="BG22" s="60"/>
      <c r="BH22" s="60"/>
      <c r="BI22" s="60"/>
      <c r="BJ22" s="67" t="s">
        <v>195</v>
      </c>
      <c r="BK22" s="8"/>
    </row>
    <row r="23" spans="1:65" ht="18">
      <c r="A23" s="69" t="s">
        <v>204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1"/>
      <c r="U23" s="71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2" t="s">
        <v>205</v>
      </c>
      <c r="AX23" s="72"/>
      <c r="AY23" s="72"/>
      <c r="AZ23" s="72"/>
      <c r="BA23" s="72"/>
      <c r="BB23" s="72">
        <f t="shared" ref="BB23:BI23" si="1">SUM(BB18:BB22)</f>
        <v>140</v>
      </c>
      <c r="BC23" s="72">
        <f t="shared" si="1"/>
        <v>24</v>
      </c>
      <c r="BD23" s="72">
        <f t="shared" si="1"/>
        <v>6</v>
      </c>
      <c r="BE23" s="72">
        <f t="shared" si="1"/>
        <v>7</v>
      </c>
      <c r="BF23" s="72">
        <f t="shared" si="1"/>
        <v>0</v>
      </c>
      <c r="BG23" s="72">
        <f t="shared" si="1"/>
        <v>1</v>
      </c>
      <c r="BH23" s="72">
        <f t="shared" si="1"/>
        <v>30</v>
      </c>
      <c r="BI23" s="72">
        <f t="shared" si="1"/>
        <v>208</v>
      </c>
      <c r="BJ23" s="73" t="s">
        <v>204</v>
      </c>
      <c r="BK23" s="8"/>
    </row>
    <row r="24" spans="1:65" ht="15.6">
      <c r="A24" s="24"/>
      <c r="B24" s="24"/>
      <c r="C24" s="24"/>
      <c r="D24" s="24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8"/>
    </row>
    <row r="25" spans="1:65" ht="16.5" customHeight="1">
      <c r="A25" s="16"/>
      <c r="B25" s="16"/>
      <c r="C25" s="16"/>
      <c r="D25" s="24" t="s">
        <v>206</v>
      </c>
      <c r="E25" s="16"/>
      <c r="F25" s="74"/>
      <c r="G25" s="74"/>
      <c r="H25" s="74"/>
      <c r="I25" s="74"/>
      <c r="J25" s="74"/>
      <c r="K25" s="74"/>
      <c r="L25" s="74"/>
      <c r="M25" s="74"/>
      <c r="O25" s="74" t="s">
        <v>207</v>
      </c>
      <c r="Y25" s="75"/>
      <c r="AB25" s="74" t="s">
        <v>208</v>
      </c>
      <c r="AC25" s="74"/>
      <c r="AD25" s="74"/>
      <c r="AE25" s="74"/>
      <c r="AF25" s="74"/>
      <c r="AG25" s="74"/>
      <c r="AH25" s="74"/>
      <c r="AI25" s="74"/>
      <c r="AJ25" s="6"/>
      <c r="AK25" s="76" t="s">
        <v>216</v>
      </c>
      <c r="AL25" s="6" t="s">
        <v>163</v>
      </c>
      <c r="AM25" s="6"/>
      <c r="AN25" s="6"/>
      <c r="AO25" s="25" t="s">
        <v>209</v>
      </c>
      <c r="AP25" s="25"/>
      <c r="AQ25" s="25"/>
      <c r="AR25" s="25"/>
      <c r="AS25" s="25"/>
      <c r="AT25" s="25"/>
      <c r="AU25" s="25"/>
      <c r="AV25" s="17"/>
      <c r="AW25" s="77" t="s">
        <v>199</v>
      </c>
      <c r="AY25" s="17"/>
      <c r="AZ25" s="6"/>
      <c r="BA25" s="6"/>
      <c r="BB25" s="6"/>
      <c r="BC25" s="25" t="s">
        <v>210</v>
      </c>
      <c r="BD25" s="25"/>
      <c r="BE25" s="25"/>
      <c r="BF25" s="25"/>
      <c r="BG25" s="78" t="s">
        <v>187</v>
      </c>
      <c r="BI25" s="23"/>
      <c r="BJ25" s="23"/>
      <c r="BK25" s="8"/>
    </row>
    <row r="26" spans="1:6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15"/>
      <c r="BH26" s="23"/>
      <c r="BI26" s="23"/>
      <c r="BJ26" s="23"/>
      <c r="BK26" s="8"/>
    </row>
    <row r="27" spans="1:65" ht="15.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79"/>
      <c r="L27" s="79"/>
      <c r="M27" s="79"/>
      <c r="N27" s="79"/>
      <c r="O27" s="79"/>
      <c r="P27" s="80"/>
      <c r="Q27" s="79"/>
      <c r="R27" s="74"/>
      <c r="S27" s="25"/>
      <c r="T27" s="25"/>
      <c r="U27" s="6"/>
      <c r="V27" s="33"/>
      <c r="W27" s="6" t="s">
        <v>163</v>
      </c>
      <c r="X27" s="6" t="s">
        <v>163</v>
      </c>
      <c r="Y27" s="74" t="s">
        <v>211</v>
      </c>
      <c r="Z27" s="74"/>
      <c r="AA27" s="81"/>
      <c r="AB27" s="80"/>
      <c r="AC27" s="79"/>
      <c r="AD27" s="79"/>
      <c r="AE27" s="79"/>
      <c r="AF27" s="79"/>
      <c r="AG27" s="79"/>
      <c r="AH27" s="79"/>
      <c r="AI27" s="23"/>
      <c r="AJ27" s="23"/>
      <c r="AK27" s="77" t="s">
        <v>212</v>
      </c>
      <c r="AL27" s="23"/>
      <c r="AM27" s="17"/>
      <c r="AN27" s="17"/>
      <c r="AO27" s="74" t="s">
        <v>213</v>
      </c>
      <c r="AP27" s="74"/>
      <c r="AQ27" s="74"/>
      <c r="AR27" s="80"/>
      <c r="AS27" s="79"/>
      <c r="AT27" s="79"/>
      <c r="AU27" s="77" t="s">
        <v>203</v>
      </c>
      <c r="AV27" s="23"/>
      <c r="AX27" s="23"/>
      <c r="AY27" s="23"/>
      <c r="AZ27" s="23"/>
      <c r="BA27" s="23"/>
      <c r="BB27" s="23"/>
      <c r="BC27" s="25" t="s">
        <v>218</v>
      </c>
      <c r="BD27" s="25"/>
      <c r="BE27" s="25"/>
      <c r="BF27" s="25"/>
      <c r="BG27" s="82" t="s">
        <v>217</v>
      </c>
      <c r="BH27" s="23"/>
      <c r="BI27" s="23"/>
      <c r="BJ27" s="23"/>
      <c r="BK27" s="8"/>
    </row>
    <row r="30" spans="1:65">
      <c r="AP30" s="83"/>
      <c r="BM30" s="83"/>
    </row>
  </sheetData>
  <mergeCells count="26">
    <mergeCell ref="T9:AZ9"/>
    <mergeCell ref="AN4:AW4"/>
    <mergeCell ref="A14:A17"/>
    <mergeCell ref="K14:N14"/>
    <mergeCell ref="BJ14:BJ17"/>
    <mergeCell ref="BH14:BH17"/>
    <mergeCell ref="BI14:BI17"/>
    <mergeCell ref="AK14:AM14"/>
    <mergeCell ref="AS14:AW14"/>
    <mergeCell ref="AF14:AJ14"/>
    <mergeCell ref="AY2:BJ2"/>
    <mergeCell ref="AN1:AV1"/>
    <mergeCell ref="A3:O3"/>
    <mergeCell ref="R4:AA4"/>
    <mergeCell ref="AN3:AW3"/>
    <mergeCell ref="R1:Z1"/>
    <mergeCell ref="A4:O4"/>
    <mergeCell ref="AC2:AL2"/>
    <mergeCell ref="AC1:AK1"/>
    <mergeCell ref="AN2:AW2"/>
    <mergeCell ref="R3:AA3"/>
    <mergeCell ref="R2:AA2"/>
    <mergeCell ref="B1:M1"/>
    <mergeCell ref="AC4:AL4"/>
    <mergeCell ref="AC3:AL3"/>
    <mergeCell ref="BB4:BH4"/>
  </mergeCells>
  <printOptions horizontalCentered="1"/>
  <pageMargins left="0" right="0" top="0.70866141732283472" bottom="0" header="0.51181102362204722" footer="0.51181102362204722"/>
  <pageSetup paperSize="9" scale="4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ColWidth="10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" t="s">
        <v>7</v>
      </c>
      <c r="B1" s="753" t="s">
        <v>155</v>
      </c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2"/>
      <c r="O1" s="2"/>
      <c r="P1" s="2"/>
      <c r="Q1" s="3"/>
      <c r="R1" s="753"/>
      <c r="S1" s="753"/>
      <c r="T1" s="753"/>
      <c r="U1" s="753"/>
      <c r="V1" s="753"/>
      <c r="W1" s="753"/>
      <c r="X1" s="753"/>
      <c r="Y1" s="753"/>
      <c r="Z1" s="753"/>
      <c r="AA1" s="4"/>
      <c r="AB1" s="4"/>
      <c r="AC1" s="753"/>
      <c r="AD1" s="753"/>
      <c r="AE1" s="753"/>
      <c r="AF1" s="753"/>
      <c r="AG1" s="753"/>
      <c r="AH1" s="753"/>
      <c r="AI1" s="753"/>
      <c r="AJ1" s="753"/>
      <c r="AK1" s="753"/>
      <c r="AL1" s="4"/>
      <c r="AM1" s="5"/>
      <c r="AN1" s="753"/>
      <c r="AO1" s="753"/>
      <c r="AP1" s="753"/>
      <c r="AQ1" s="753"/>
      <c r="AR1" s="753"/>
      <c r="AS1" s="753"/>
      <c r="AT1" s="753"/>
      <c r="AU1" s="753"/>
      <c r="AV1" s="753"/>
      <c r="AW1" s="4"/>
      <c r="AX1" s="6"/>
      <c r="AY1" s="6"/>
      <c r="AZ1" s="7"/>
      <c r="BA1" s="7"/>
      <c r="BB1" s="7" t="s">
        <v>214</v>
      </c>
      <c r="BC1" s="7"/>
      <c r="BD1" s="7"/>
      <c r="BE1" s="7"/>
      <c r="BF1" s="7"/>
      <c r="BG1" s="7"/>
      <c r="BH1" s="7"/>
      <c r="BI1" s="7"/>
      <c r="BJ1" s="7"/>
      <c r="BK1" s="8"/>
    </row>
    <row r="2" spans="1:63" ht="18" customHeight="1">
      <c r="A2" s="9" t="s">
        <v>219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"/>
      <c r="O2" s="3"/>
      <c r="P2" s="3"/>
      <c r="Q2" s="3"/>
      <c r="R2" s="757"/>
      <c r="S2" s="757"/>
      <c r="T2" s="757"/>
      <c r="U2" s="757"/>
      <c r="V2" s="757"/>
      <c r="W2" s="757"/>
      <c r="X2" s="757"/>
      <c r="Y2" s="757"/>
      <c r="Z2" s="757"/>
      <c r="AA2" s="757"/>
      <c r="AB2" s="11"/>
      <c r="AC2" s="757"/>
      <c r="AD2" s="757"/>
      <c r="AE2" s="757"/>
      <c r="AF2" s="757"/>
      <c r="AG2" s="757"/>
      <c r="AH2" s="757"/>
      <c r="AI2" s="757"/>
      <c r="AJ2" s="757"/>
      <c r="AK2" s="757"/>
      <c r="AL2" s="757"/>
      <c r="AM2" s="12"/>
      <c r="AN2" s="758"/>
      <c r="AO2" s="758"/>
      <c r="AP2" s="758"/>
      <c r="AQ2" s="758"/>
      <c r="AR2" s="758"/>
      <c r="AS2" s="758"/>
      <c r="AT2" s="758"/>
      <c r="AU2" s="758"/>
      <c r="AV2" s="758"/>
      <c r="AW2" s="758"/>
      <c r="AX2" s="13"/>
      <c r="AY2" s="752" t="s">
        <v>156</v>
      </c>
      <c r="AZ2" s="752"/>
      <c r="BA2" s="752"/>
      <c r="BB2" s="752"/>
      <c r="BC2" s="752"/>
      <c r="BD2" s="752"/>
      <c r="BE2" s="752"/>
      <c r="BF2" s="752"/>
      <c r="BG2" s="752"/>
      <c r="BH2" s="752"/>
      <c r="BI2" s="752"/>
      <c r="BJ2" s="752"/>
      <c r="BK2" s="8"/>
    </row>
    <row r="3" spans="1:63" ht="18">
      <c r="A3" s="754" t="s">
        <v>247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14"/>
      <c r="Q3" s="14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15"/>
      <c r="AC3" s="755"/>
      <c r="AD3" s="755"/>
      <c r="AE3" s="755"/>
      <c r="AF3" s="755"/>
      <c r="AG3" s="755"/>
      <c r="AH3" s="755"/>
      <c r="AI3" s="755"/>
      <c r="AJ3" s="755"/>
      <c r="AK3" s="755"/>
      <c r="AL3" s="755"/>
      <c r="AM3" s="15"/>
      <c r="AN3" s="755"/>
      <c r="AO3" s="755"/>
      <c r="AP3" s="755"/>
      <c r="AQ3" s="755"/>
      <c r="AR3" s="755"/>
      <c r="AS3" s="755"/>
      <c r="AT3" s="755"/>
      <c r="AU3" s="755"/>
      <c r="AV3" s="755"/>
      <c r="AW3" s="755"/>
      <c r="AX3" s="6"/>
      <c r="AY3" s="6"/>
      <c r="AZ3" s="6"/>
      <c r="BA3" s="6"/>
      <c r="BB3" s="16" t="s">
        <v>157</v>
      </c>
      <c r="BC3" s="16"/>
      <c r="BD3" s="16"/>
      <c r="BE3" s="6" t="s">
        <v>229</v>
      </c>
      <c r="BF3" s="17"/>
      <c r="BG3" s="17"/>
      <c r="BH3" s="17"/>
      <c r="BI3" s="6"/>
      <c r="BJ3" s="6"/>
      <c r="BK3" s="8"/>
    </row>
    <row r="4" spans="1:63" ht="18">
      <c r="A4" s="756" t="s">
        <v>158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14"/>
      <c r="Q4" s="14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18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19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6"/>
      <c r="AY4" s="6"/>
      <c r="AZ4" s="6"/>
      <c r="BA4" s="6"/>
      <c r="BB4" s="760" t="s">
        <v>225</v>
      </c>
      <c r="BC4" s="761"/>
      <c r="BD4" s="761"/>
      <c r="BE4" s="761"/>
      <c r="BF4" s="761"/>
      <c r="BG4" s="761"/>
      <c r="BH4" s="761"/>
      <c r="BI4" s="6"/>
      <c r="BJ4" s="6"/>
      <c r="BK4" s="8"/>
    </row>
    <row r="5" spans="1:63" ht="18">
      <c r="A5" s="6"/>
      <c r="B5" s="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20"/>
      <c r="S5" s="20"/>
      <c r="T5" s="6"/>
      <c r="U5" s="18"/>
      <c r="V5" s="18"/>
      <c r="W5" s="18"/>
      <c r="X5" s="18"/>
      <c r="Y5" s="18"/>
      <c r="Z5" s="18"/>
      <c r="AA5" s="18"/>
      <c r="AB5" s="18"/>
      <c r="AC5" s="18"/>
      <c r="AD5" s="18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21"/>
      <c r="BC5" s="22"/>
      <c r="BD5" s="22"/>
      <c r="BE5" s="22"/>
      <c r="BF5" s="22"/>
      <c r="BG5" s="22"/>
      <c r="BH5" s="22"/>
      <c r="BI5" s="6"/>
      <c r="BJ5" s="6"/>
      <c r="BK5" s="8"/>
    </row>
    <row r="6" spans="1:63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3"/>
      <c r="S6" s="23"/>
      <c r="T6" s="24" t="s">
        <v>223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6" t="s">
        <v>159</v>
      </c>
      <c r="BC6" s="6"/>
      <c r="BD6" s="6"/>
      <c r="BE6" s="6"/>
      <c r="BF6" s="6"/>
      <c r="BG6" s="6"/>
      <c r="BH6" s="6"/>
      <c r="BI6" s="6"/>
      <c r="BJ6" s="6"/>
      <c r="BK6" s="8"/>
    </row>
    <row r="7" spans="1:63" ht="15.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24" t="s">
        <v>160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6" t="s">
        <v>159</v>
      </c>
      <c r="BC7" s="6"/>
      <c r="BD7" s="6"/>
      <c r="BE7" s="6"/>
      <c r="BF7" s="6"/>
      <c r="BG7" s="6"/>
      <c r="BH7" s="6"/>
      <c r="BI7" s="6"/>
      <c r="BJ7" s="6"/>
      <c r="BK7" s="8"/>
    </row>
    <row r="8" spans="1:63" ht="28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3"/>
      <c r="S8" s="23"/>
      <c r="T8" s="26" t="s">
        <v>215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17" t="s">
        <v>159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6">
      <c r="A9" s="6"/>
      <c r="B9" s="25"/>
      <c r="C9" s="6"/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62" t="s">
        <v>227</v>
      </c>
      <c r="U9" s="762"/>
      <c r="V9" s="762"/>
      <c r="W9" s="762"/>
      <c r="X9" s="762"/>
      <c r="Y9" s="762"/>
      <c r="Z9" s="762"/>
      <c r="AA9" s="762"/>
      <c r="AB9" s="762"/>
      <c r="AC9" s="762"/>
      <c r="AD9" s="762"/>
      <c r="AE9" s="762"/>
      <c r="AF9" s="762"/>
      <c r="AG9" s="762"/>
      <c r="AH9" s="762"/>
      <c r="AI9" s="762"/>
      <c r="AJ9" s="762"/>
      <c r="AK9" s="762"/>
      <c r="AL9" s="762"/>
      <c r="AM9" s="762"/>
      <c r="AN9" s="762"/>
      <c r="AO9" s="762"/>
      <c r="AP9" s="762"/>
      <c r="AQ9" s="762"/>
      <c r="AR9" s="762"/>
      <c r="AS9" s="762"/>
      <c r="AT9" s="762"/>
      <c r="AU9" s="762"/>
      <c r="AV9" s="762"/>
      <c r="AW9" s="762"/>
      <c r="AX9" s="762"/>
      <c r="AY9" s="762"/>
      <c r="AZ9" s="762"/>
      <c r="BA9" s="28"/>
      <c r="BB9" s="17" t="s">
        <v>161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6">
      <c r="A10" s="6"/>
      <c r="B10" s="25"/>
      <c r="C10" s="6"/>
      <c r="D10" s="2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5" t="s">
        <v>162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17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3"/>
      <c r="S11" s="23"/>
      <c r="T11" s="24" t="s">
        <v>246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17" t="s">
        <v>159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3"/>
      <c r="S12" s="23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7" t="s">
        <v>163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6">
      <c r="A13" s="23"/>
      <c r="B13" s="23"/>
      <c r="C13" s="23"/>
      <c r="D13" s="23"/>
      <c r="E13" s="23"/>
      <c r="F13" s="23"/>
      <c r="G13" s="23"/>
      <c r="H13" s="23"/>
      <c r="I13" s="29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5" t="s">
        <v>164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30"/>
      <c r="AJ13" s="25"/>
      <c r="AK13" s="25"/>
      <c r="AL13" s="25"/>
      <c r="AM13" s="25"/>
      <c r="AN13" s="30"/>
      <c r="AO13" s="25"/>
      <c r="AP13" s="25"/>
      <c r="AQ13" s="25"/>
      <c r="AR13" s="25"/>
      <c r="AS13" s="25"/>
      <c r="AT13" s="25"/>
      <c r="AU13" s="25"/>
      <c r="AV13" s="25"/>
      <c r="AW13" s="30"/>
      <c r="AX13" s="25"/>
      <c r="AY13" s="25"/>
      <c r="AZ13" s="25"/>
      <c r="BA13" s="25"/>
      <c r="BB13" s="6" t="s">
        <v>165</v>
      </c>
      <c r="BC13" s="6"/>
      <c r="BD13" s="6"/>
      <c r="BE13" s="6"/>
      <c r="BF13" s="6"/>
      <c r="BG13" s="6"/>
      <c r="BH13" s="6"/>
      <c r="BI13" s="6"/>
      <c r="BJ13" s="6"/>
      <c r="BK13" s="8"/>
    </row>
    <row r="14" spans="1:63" ht="15" customHeight="1">
      <c r="A14" s="763" t="s">
        <v>166</v>
      </c>
      <c r="B14" s="31" t="s">
        <v>167</v>
      </c>
      <c r="C14" s="31"/>
      <c r="D14" s="31"/>
      <c r="E14" s="31"/>
      <c r="F14" s="31" t="s">
        <v>168</v>
      </c>
      <c r="G14" s="31"/>
      <c r="H14" s="31"/>
      <c r="I14" s="31"/>
      <c r="J14" s="31"/>
      <c r="K14" s="31" t="s">
        <v>169</v>
      </c>
      <c r="L14" s="31"/>
      <c r="M14" s="31"/>
      <c r="N14" s="31"/>
      <c r="O14" s="31" t="s">
        <v>170</v>
      </c>
      <c r="P14" s="31"/>
      <c r="Q14" s="31"/>
      <c r="R14" s="31"/>
      <c r="S14" s="31" t="s">
        <v>171</v>
      </c>
      <c r="T14" s="31"/>
      <c r="U14" s="31"/>
      <c r="V14" s="31"/>
      <c r="W14" s="31"/>
      <c r="X14" s="31" t="s">
        <v>172</v>
      </c>
      <c r="Y14" s="31"/>
      <c r="Z14" s="31"/>
      <c r="AA14" s="31"/>
      <c r="AB14" s="31" t="s">
        <v>173</v>
      </c>
      <c r="AC14" s="31"/>
      <c r="AD14" s="31"/>
      <c r="AE14" s="31"/>
      <c r="AF14" s="31" t="s">
        <v>174</v>
      </c>
      <c r="AG14" s="31"/>
      <c r="AH14" s="31"/>
      <c r="AI14" s="31"/>
      <c r="AJ14" s="766" t="s">
        <v>175</v>
      </c>
      <c r="AK14" s="767"/>
      <c r="AL14" s="767"/>
      <c r="AM14" s="767"/>
      <c r="AN14" s="768"/>
      <c r="AO14" s="31" t="s">
        <v>176</v>
      </c>
      <c r="AP14" s="31"/>
      <c r="AQ14" s="31"/>
      <c r="AR14" s="31"/>
      <c r="AS14" s="766" t="s">
        <v>177</v>
      </c>
      <c r="AT14" s="767"/>
      <c r="AU14" s="767"/>
      <c r="AV14" s="768"/>
      <c r="AW14" s="766" t="s">
        <v>178</v>
      </c>
      <c r="AX14" s="767"/>
      <c r="AY14" s="767"/>
      <c r="AZ14" s="767"/>
      <c r="BA14" s="768"/>
      <c r="BB14" s="31" t="s">
        <v>179</v>
      </c>
      <c r="BC14" s="769" t="s">
        <v>241</v>
      </c>
      <c r="BD14" s="769" t="s">
        <v>243</v>
      </c>
      <c r="BE14" s="769" t="s">
        <v>242</v>
      </c>
      <c r="BF14" s="772" t="s">
        <v>244</v>
      </c>
      <c r="BG14" s="769" t="s">
        <v>245</v>
      </c>
      <c r="BH14" s="769" t="s">
        <v>185</v>
      </c>
      <c r="BI14" s="769" t="s">
        <v>186</v>
      </c>
      <c r="BJ14" s="769" t="s">
        <v>166</v>
      </c>
      <c r="BK14" s="8"/>
    </row>
    <row r="15" spans="1:63" ht="13.8">
      <c r="A15" s="764"/>
      <c r="B15" s="37">
        <v>2</v>
      </c>
      <c r="C15" s="37">
        <f>B16+1</f>
        <v>9</v>
      </c>
      <c r="D15" s="37">
        <f>C16+1</f>
        <v>16</v>
      </c>
      <c r="E15" s="37">
        <f>D16+1</f>
        <v>23</v>
      </c>
      <c r="F15" s="37">
        <v>30</v>
      </c>
      <c r="G15" s="37">
        <v>7</v>
      </c>
      <c r="H15" s="37">
        <f>G15+7</f>
        <v>14</v>
      </c>
      <c r="I15" s="37">
        <f>H15+7</f>
        <v>21</v>
      </c>
      <c r="J15" s="37">
        <v>28</v>
      </c>
      <c r="K15" s="37">
        <v>4</v>
      </c>
      <c r="L15" s="37">
        <v>11</v>
      </c>
      <c r="M15" s="37">
        <f>L15+7</f>
        <v>18</v>
      </c>
      <c r="N15" s="37">
        <f>M15+7</f>
        <v>25</v>
      </c>
      <c r="O15" s="37">
        <v>2</v>
      </c>
      <c r="P15" s="37">
        <f>O15+7</f>
        <v>9</v>
      </c>
      <c r="Q15" s="37">
        <f>P15+7</f>
        <v>16</v>
      </c>
      <c r="R15" s="37">
        <f>Q15+7</f>
        <v>23</v>
      </c>
      <c r="S15" s="37">
        <v>30</v>
      </c>
      <c r="T15" s="37">
        <v>6</v>
      </c>
      <c r="U15" s="37">
        <f>T16+1</f>
        <v>13</v>
      </c>
      <c r="V15" s="37">
        <f>U16+1</f>
        <v>20</v>
      </c>
      <c r="W15" s="37">
        <v>27</v>
      </c>
      <c r="X15" s="37">
        <v>3</v>
      </c>
      <c r="Y15" s="37">
        <f>X16+1</f>
        <v>10</v>
      </c>
      <c r="Z15" s="37">
        <f>Y16+1</f>
        <v>17</v>
      </c>
      <c r="AA15" s="37">
        <v>24</v>
      </c>
      <c r="AB15" s="37">
        <v>3</v>
      </c>
      <c r="AC15" s="37">
        <f>AB16+1</f>
        <v>10</v>
      </c>
      <c r="AD15" s="37">
        <f>AC16+1</f>
        <v>17</v>
      </c>
      <c r="AE15" s="37">
        <f>AD16+1</f>
        <v>24</v>
      </c>
      <c r="AF15" s="37">
        <v>31</v>
      </c>
      <c r="AG15" s="37">
        <v>7</v>
      </c>
      <c r="AH15" s="37">
        <f>AG16+1</f>
        <v>14</v>
      </c>
      <c r="AI15" s="37">
        <f>AH16+1</f>
        <v>21</v>
      </c>
      <c r="AJ15" s="37">
        <v>28</v>
      </c>
      <c r="AK15" s="37">
        <v>5</v>
      </c>
      <c r="AL15" s="37">
        <f>AK16+1</f>
        <v>12</v>
      </c>
      <c r="AM15" s="37">
        <f>AL16+1</f>
        <v>19</v>
      </c>
      <c r="AN15" s="37">
        <f>AM16+1</f>
        <v>26</v>
      </c>
      <c r="AO15" s="37">
        <f>AN17+1</f>
        <v>17</v>
      </c>
      <c r="AP15" s="37">
        <f>AO16+1</f>
        <v>9</v>
      </c>
      <c r="AQ15" s="37">
        <f>AP16+1</f>
        <v>16</v>
      </c>
      <c r="AR15" s="37">
        <f>AQ16+1</f>
        <v>23</v>
      </c>
      <c r="AS15" s="37">
        <v>30</v>
      </c>
      <c r="AT15" s="37">
        <f>AS16+1</f>
        <v>7</v>
      </c>
      <c r="AU15" s="37">
        <f>AT16+1</f>
        <v>14</v>
      </c>
      <c r="AV15" s="37">
        <f>AU16+1</f>
        <v>21</v>
      </c>
      <c r="AW15" s="37">
        <f>AV16+1</f>
        <v>28</v>
      </c>
      <c r="AX15" s="37">
        <v>4</v>
      </c>
      <c r="AY15" s="37">
        <f>AX16+1</f>
        <v>11</v>
      </c>
      <c r="AZ15" s="37">
        <v>18</v>
      </c>
      <c r="BA15" s="37">
        <v>25</v>
      </c>
      <c r="BB15" s="38" t="s">
        <v>189</v>
      </c>
      <c r="BC15" s="770"/>
      <c r="BD15" s="770"/>
      <c r="BE15" s="770"/>
      <c r="BF15" s="773"/>
      <c r="BG15" s="770"/>
      <c r="BH15" s="764"/>
      <c r="BI15" s="764"/>
      <c r="BJ15" s="764"/>
      <c r="BK15" s="8"/>
    </row>
    <row r="16" spans="1:63" ht="13.8">
      <c r="A16" s="764"/>
      <c r="B16" s="37">
        <v>8</v>
      </c>
      <c r="C16" s="37">
        <f>C15+6</f>
        <v>15</v>
      </c>
      <c r="D16" s="37">
        <f>D15+6</f>
        <v>22</v>
      </c>
      <c r="E16" s="37">
        <f>E15+6</f>
        <v>29</v>
      </c>
      <c r="F16" s="37">
        <v>6</v>
      </c>
      <c r="G16" s="37">
        <f>G15+6</f>
        <v>13</v>
      </c>
      <c r="H16" s="37">
        <f>H15+6</f>
        <v>20</v>
      </c>
      <c r="I16" s="37">
        <f>I15+6</f>
        <v>27</v>
      </c>
      <c r="J16" s="37">
        <v>3</v>
      </c>
      <c r="K16" s="37">
        <f>K15+6</f>
        <v>10</v>
      </c>
      <c r="L16" s="37">
        <f>L15+6</f>
        <v>17</v>
      </c>
      <c r="M16" s="37">
        <f>M15+6</f>
        <v>24</v>
      </c>
      <c r="N16" s="37">
        <v>1</v>
      </c>
      <c r="O16" s="37">
        <f t="shared" ref="O16:V16" si="0">O15+6</f>
        <v>8</v>
      </c>
      <c r="P16" s="37">
        <f t="shared" si="0"/>
        <v>15</v>
      </c>
      <c r="Q16" s="37">
        <f t="shared" si="0"/>
        <v>22</v>
      </c>
      <c r="R16" s="37">
        <f t="shared" si="0"/>
        <v>29</v>
      </c>
      <c r="S16" s="37">
        <v>5</v>
      </c>
      <c r="T16" s="37">
        <f t="shared" si="0"/>
        <v>12</v>
      </c>
      <c r="U16" s="37">
        <f t="shared" si="0"/>
        <v>19</v>
      </c>
      <c r="V16" s="37">
        <f t="shared" si="0"/>
        <v>26</v>
      </c>
      <c r="W16" s="37">
        <v>2</v>
      </c>
      <c r="X16" s="37">
        <f>X15+6</f>
        <v>9</v>
      </c>
      <c r="Y16" s="37">
        <f>Y15+6</f>
        <v>16</v>
      </c>
      <c r="Z16" s="37">
        <f>Z15+6</f>
        <v>23</v>
      </c>
      <c r="AA16" s="37">
        <v>2</v>
      </c>
      <c r="AB16" s="37">
        <f>AB15+6</f>
        <v>9</v>
      </c>
      <c r="AC16" s="37">
        <f>AC15+6</f>
        <v>16</v>
      </c>
      <c r="AD16" s="37">
        <f>AD15+6</f>
        <v>23</v>
      </c>
      <c r="AE16" s="37">
        <v>30</v>
      </c>
      <c r="AF16" s="37">
        <v>6</v>
      </c>
      <c r="AG16" s="37">
        <f>AG15+6</f>
        <v>13</v>
      </c>
      <c r="AH16" s="37">
        <f>AH15+6</f>
        <v>20</v>
      </c>
      <c r="AI16" s="37">
        <f>AI15+6</f>
        <v>27</v>
      </c>
      <c r="AJ16" s="37">
        <v>4</v>
      </c>
      <c r="AK16" s="37">
        <f>AK15+6</f>
        <v>11</v>
      </c>
      <c r="AL16" s="37">
        <f>AL15+6</f>
        <v>18</v>
      </c>
      <c r="AM16" s="37">
        <f>AM15+6</f>
        <v>25</v>
      </c>
      <c r="AN16" s="37">
        <v>1</v>
      </c>
      <c r="AO16" s="37">
        <v>8</v>
      </c>
      <c r="AP16" s="37">
        <f>AP15+6</f>
        <v>15</v>
      </c>
      <c r="AQ16" s="37">
        <f>AQ15+6</f>
        <v>22</v>
      </c>
      <c r="AR16" s="37">
        <v>29</v>
      </c>
      <c r="AS16" s="37">
        <v>6</v>
      </c>
      <c r="AT16" s="37">
        <f>AT15+6</f>
        <v>13</v>
      </c>
      <c r="AU16" s="37">
        <f>AU15+6</f>
        <v>20</v>
      </c>
      <c r="AV16" s="37">
        <f>AV15+6</f>
        <v>27</v>
      </c>
      <c r="AW16" s="37">
        <v>3</v>
      </c>
      <c r="AX16" s="37">
        <f>AX15+6</f>
        <v>10</v>
      </c>
      <c r="AY16" s="37">
        <f>AY15+6</f>
        <v>17</v>
      </c>
      <c r="AZ16" s="37">
        <f>AZ15+6</f>
        <v>24</v>
      </c>
      <c r="BA16" s="37">
        <f>BA15+6</f>
        <v>31</v>
      </c>
      <c r="BB16" s="38" t="s">
        <v>193</v>
      </c>
      <c r="BC16" s="770"/>
      <c r="BD16" s="770"/>
      <c r="BE16" s="770"/>
      <c r="BF16" s="773"/>
      <c r="BG16" s="770"/>
      <c r="BH16" s="764"/>
      <c r="BI16" s="764"/>
      <c r="BJ16" s="764"/>
      <c r="BK16" s="8"/>
    </row>
    <row r="17" spans="1:65" ht="15" customHeight="1">
      <c r="A17" s="765"/>
      <c r="B17" s="84">
        <v>1</v>
      </c>
      <c r="C17" s="84">
        <f>B17+1</f>
        <v>2</v>
      </c>
      <c r="D17" s="84">
        <f t="shared" ref="D17:S17" si="1">C17+1</f>
        <v>3</v>
      </c>
      <c r="E17" s="84">
        <f t="shared" si="1"/>
        <v>4</v>
      </c>
      <c r="F17" s="84">
        <f t="shared" si="1"/>
        <v>5</v>
      </c>
      <c r="G17" s="84">
        <f t="shared" si="1"/>
        <v>6</v>
      </c>
      <c r="H17" s="84">
        <f t="shared" si="1"/>
        <v>7</v>
      </c>
      <c r="I17" s="84">
        <f t="shared" si="1"/>
        <v>8</v>
      </c>
      <c r="J17" s="84">
        <f t="shared" si="1"/>
        <v>9</v>
      </c>
      <c r="K17" s="84">
        <f t="shared" si="1"/>
        <v>10</v>
      </c>
      <c r="L17" s="84">
        <f t="shared" si="1"/>
        <v>11</v>
      </c>
      <c r="M17" s="84">
        <f t="shared" si="1"/>
        <v>12</v>
      </c>
      <c r="N17" s="84">
        <f t="shared" si="1"/>
        <v>13</v>
      </c>
      <c r="O17" s="84">
        <f t="shared" si="1"/>
        <v>14</v>
      </c>
      <c r="P17" s="84">
        <f t="shared" si="1"/>
        <v>15</v>
      </c>
      <c r="Q17" s="84">
        <f t="shared" si="1"/>
        <v>16</v>
      </c>
      <c r="R17" s="84">
        <f t="shared" si="1"/>
        <v>17</v>
      </c>
      <c r="S17" s="84">
        <f t="shared" si="1"/>
        <v>18</v>
      </c>
      <c r="T17" s="85">
        <v>1</v>
      </c>
      <c r="U17" s="85">
        <f>T17+1</f>
        <v>2</v>
      </c>
      <c r="V17" s="85">
        <f t="shared" ref="V17:BA17" si="2">U17+1</f>
        <v>3</v>
      </c>
      <c r="W17" s="85">
        <f t="shared" si="2"/>
        <v>4</v>
      </c>
      <c r="X17" s="85">
        <f t="shared" si="2"/>
        <v>5</v>
      </c>
      <c r="Y17" s="85">
        <v>1</v>
      </c>
      <c r="Z17" s="85">
        <f t="shared" si="2"/>
        <v>2</v>
      </c>
      <c r="AA17" s="85">
        <f t="shared" si="2"/>
        <v>3</v>
      </c>
      <c r="AB17" s="85">
        <f t="shared" si="2"/>
        <v>4</v>
      </c>
      <c r="AC17" s="85">
        <f t="shared" si="2"/>
        <v>5</v>
      </c>
      <c r="AD17" s="85">
        <f t="shared" si="2"/>
        <v>6</v>
      </c>
      <c r="AE17" s="85">
        <f t="shared" si="2"/>
        <v>7</v>
      </c>
      <c r="AF17" s="85">
        <f t="shared" si="2"/>
        <v>8</v>
      </c>
      <c r="AG17" s="85">
        <f t="shared" si="2"/>
        <v>9</v>
      </c>
      <c r="AH17" s="85">
        <f t="shared" si="2"/>
        <v>10</v>
      </c>
      <c r="AI17" s="85">
        <f t="shared" si="2"/>
        <v>11</v>
      </c>
      <c r="AJ17" s="85">
        <f t="shared" si="2"/>
        <v>12</v>
      </c>
      <c r="AK17" s="85">
        <f t="shared" si="2"/>
        <v>13</v>
      </c>
      <c r="AL17" s="85">
        <f t="shared" si="2"/>
        <v>14</v>
      </c>
      <c r="AM17" s="85">
        <f t="shared" si="2"/>
        <v>15</v>
      </c>
      <c r="AN17" s="85">
        <f t="shared" si="2"/>
        <v>16</v>
      </c>
      <c r="AO17" s="85">
        <f t="shared" si="2"/>
        <v>17</v>
      </c>
      <c r="AP17" s="85">
        <v>1</v>
      </c>
      <c r="AQ17" s="85">
        <f t="shared" si="2"/>
        <v>2</v>
      </c>
      <c r="AR17" s="85">
        <f t="shared" si="2"/>
        <v>3</v>
      </c>
      <c r="AS17" s="85">
        <f t="shared" si="2"/>
        <v>4</v>
      </c>
      <c r="AT17" s="85">
        <f t="shared" si="2"/>
        <v>5</v>
      </c>
      <c r="AU17" s="85">
        <f t="shared" si="2"/>
        <v>6</v>
      </c>
      <c r="AV17" s="85">
        <f t="shared" si="2"/>
        <v>7</v>
      </c>
      <c r="AW17" s="85">
        <f t="shared" si="2"/>
        <v>8</v>
      </c>
      <c r="AX17" s="85">
        <f t="shared" si="2"/>
        <v>9</v>
      </c>
      <c r="AY17" s="85">
        <f t="shared" si="2"/>
        <v>10</v>
      </c>
      <c r="AZ17" s="85">
        <f t="shared" si="2"/>
        <v>11</v>
      </c>
      <c r="BA17" s="85">
        <f t="shared" si="2"/>
        <v>12</v>
      </c>
      <c r="BB17" s="42" t="s">
        <v>197</v>
      </c>
      <c r="BC17" s="771"/>
      <c r="BD17" s="771"/>
      <c r="BE17" s="771"/>
      <c r="BF17" s="774"/>
      <c r="BG17" s="771"/>
      <c r="BH17" s="765"/>
      <c r="BI17" s="765"/>
      <c r="BJ17" s="765"/>
      <c r="BK17" s="8"/>
    </row>
    <row r="18" spans="1:65" ht="18">
      <c r="A18" s="45" t="s">
        <v>198</v>
      </c>
      <c r="B18" s="46"/>
      <c r="C18" s="46"/>
      <c r="D18" s="46"/>
      <c r="E18" s="46"/>
      <c r="F18" s="46"/>
      <c r="G18" s="46"/>
      <c r="H18" s="46"/>
      <c r="I18" s="47">
        <v>14</v>
      </c>
      <c r="J18" s="48"/>
      <c r="K18" s="46"/>
      <c r="L18" s="46"/>
      <c r="M18" s="46"/>
      <c r="N18" s="46"/>
      <c r="O18" s="46"/>
      <c r="P18" s="49" t="s">
        <v>216</v>
      </c>
      <c r="Q18" s="49" t="s">
        <v>216</v>
      </c>
      <c r="R18" s="49" t="s">
        <v>216</v>
      </c>
      <c r="S18" s="50" t="s">
        <v>217</v>
      </c>
      <c r="T18" s="50" t="s">
        <v>217</v>
      </c>
      <c r="U18" s="50"/>
      <c r="V18" s="49"/>
      <c r="W18" s="50"/>
      <c r="X18" s="47">
        <v>8</v>
      </c>
      <c r="Y18" s="46"/>
      <c r="Z18" s="46"/>
      <c r="AA18" s="46"/>
      <c r="AB18" s="46"/>
      <c r="AC18" s="49" t="s">
        <v>216</v>
      </c>
      <c r="AD18" s="50" t="s">
        <v>217</v>
      </c>
      <c r="AE18" s="46"/>
      <c r="AF18" s="51"/>
      <c r="AG18" s="46"/>
      <c r="AH18" s="46"/>
      <c r="AI18" s="46"/>
      <c r="AJ18" s="51">
        <v>12</v>
      </c>
      <c r="AK18" s="46"/>
      <c r="AL18" s="46"/>
      <c r="AM18" s="46"/>
      <c r="AN18" s="46"/>
      <c r="AO18" s="52"/>
      <c r="AP18" s="52"/>
      <c r="AQ18" s="52" t="s">
        <v>216</v>
      </c>
      <c r="AR18" s="52" t="s">
        <v>216</v>
      </c>
      <c r="AS18" s="53" t="s">
        <v>199</v>
      </c>
      <c r="AT18" s="53" t="s">
        <v>199</v>
      </c>
      <c r="AU18" s="53" t="s">
        <v>199</v>
      </c>
      <c r="AV18" s="53" t="s">
        <v>199</v>
      </c>
      <c r="AW18" s="54" t="s">
        <v>217</v>
      </c>
      <c r="AX18" s="54" t="s">
        <v>217</v>
      </c>
      <c r="AY18" s="54" t="s">
        <v>217</v>
      </c>
      <c r="AZ18" s="54" t="s">
        <v>217</v>
      </c>
      <c r="BA18" s="54" t="s">
        <v>217</v>
      </c>
      <c r="BB18" s="48">
        <v>34</v>
      </c>
      <c r="BC18" s="48">
        <v>6</v>
      </c>
      <c r="BD18" s="48">
        <v>4</v>
      </c>
      <c r="BE18" s="55"/>
      <c r="BF18" s="55"/>
      <c r="BG18" s="55"/>
      <c r="BH18" s="48">
        <v>8</v>
      </c>
      <c r="BI18" s="48">
        <f>SUM(BB18:BH18)</f>
        <v>52</v>
      </c>
      <c r="BJ18" s="56" t="s">
        <v>198</v>
      </c>
      <c r="BK18" s="8"/>
    </row>
    <row r="19" spans="1:65" ht="18">
      <c r="A19" s="57" t="s">
        <v>200</v>
      </c>
      <c r="B19" s="58"/>
      <c r="C19" s="58"/>
      <c r="D19" s="58"/>
      <c r="E19" s="58"/>
      <c r="F19" s="58"/>
      <c r="G19" s="58"/>
      <c r="H19" s="58"/>
      <c r="I19" s="59">
        <v>14</v>
      </c>
      <c r="J19" s="60"/>
      <c r="K19" s="58"/>
      <c r="L19" s="58"/>
      <c r="M19" s="58"/>
      <c r="N19" s="58"/>
      <c r="O19" s="58"/>
      <c r="P19" s="61" t="s">
        <v>216</v>
      </c>
      <c r="Q19" s="61" t="s">
        <v>216</v>
      </c>
      <c r="R19" s="61" t="s">
        <v>216</v>
      </c>
      <c r="S19" s="62" t="s">
        <v>217</v>
      </c>
      <c r="T19" s="62" t="s">
        <v>217</v>
      </c>
      <c r="U19" s="62"/>
      <c r="V19" s="61"/>
      <c r="W19" s="62"/>
      <c r="X19" s="59">
        <v>8</v>
      </c>
      <c r="Y19" s="58"/>
      <c r="Z19" s="58"/>
      <c r="AA19" s="58"/>
      <c r="AB19" s="58" t="s">
        <v>7</v>
      </c>
      <c r="AC19" s="61" t="s">
        <v>216</v>
      </c>
      <c r="AD19" s="62" t="s">
        <v>217</v>
      </c>
      <c r="AE19" s="58"/>
      <c r="AF19" s="63"/>
      <c r="AG19" s="58"/>
      <c r="AH19" s="58"/>
      <c r="AI19" s="58"/>
      <c r="AJ19" s="63">
        <v>12</v>
      </c>
      <c r="AK19" s="58"/>
      <c r="AL19" s="58"/>
      <c r="AM19" s="58"/>
      <c r="AN19" s="58"/>
      <c r="AO19" s="64"/>
      <c r="AP19" s="64"/>
      <c r="AQ19" s="64" t="s">
        <v>216</v>
      </c>
      <c r="AR19" s="64" t="s">
        <v>216</v>
      </c>
      <c r="AS19" s="37" t="s">
        <v>199</v>
      </c>
      <c r="AT19" s="37" t="s">
        <v>199</v>
      </c>
      <c r="AU19" s="37" t="s">
        <v>199</v>
      </c>
      <c r="AV19" s="37" t="s">
        <v>199</v>
      </c>
      <c r="AW19" s="65" t="s">
        <v>217</v>
      </c>
      <c r="AX19" s="65" t="s">
        <v>217</v>
      </c>
      <c r="AY19" s="65" t="s">
        <v>217</v>
      </c>
      <c r="AZ19" s="65" t="s">
        <v>217</v>
      </c>
      <c r="BA19" s="65" t="s">
        <v>217</v>
      </c>
      <c r="BB19" s="60">
        <v>34</v>
      </c>
      <c r="BC19" s="60">
        <v>6</v>
      </c>
      <c r="BD19" s="60">
        <v>4</v>
      </c>
      <c r="BE19" s="66"/>
      <c r="BF19" s="66"/>
      <c r="BG19" s="66"/>
      <c r="BH19" s="60">
        <v>8</v>
      </c>
      <c r="BI19" s="60">
        <f>SUM(BB19:BH19)</f>
        <v>52</v>
      </c>
      <c r="BJ19" s="67" t="s">
        <v>200</v>
      </c>
      <c r="BK19" s="8"/>
    </row>
    <row r="20" spans="1:65" ht="18">
      <c r="A20" s="57" t="s">
        <v>201</v>
      </c>
      <c r="B20" s="58"/>
      <c r="C20" s="58"/>
      <c r="D20" s="58"/>
      <c r="E20" s="58"/>
      <c r="F20" s="58"/>
      <c r="G20" s="58"/>
      <c r="H20" s="58"/>
      <c r="I20" s="59">
        <v>14</v>
      </c>
      <c r="J20" s="60"/>
      <c r="K20" s="58"/>
      <c r="L20" s="58"/>
      <c r="M20" s="58"/>
      <c r="N20" s="58"/>
      <c r="O20" s="58"/>
      <c r="P20" s="61" t="s">
        <v>216</v>
      </c>
      <c r="Q20" s="61" t="s">
        <v>216</v>
      </c>
      <c r="R20" s="61" t="s">
        <v>216</v>
      </c>
      <c r="S20" s="62" t="s">
        <v>217</v>
      </c>
      <c r="T20" s="62" t="s">
        <v>217</v>
      </c>
      <c r="U20" s="62"/>
      <c r="V20" s="61"/>
      <c r="W20" s="62"/>
      <c r="X20" s="59">
        <v>8</v>
      </c>
      <c r="Y20" s="58"/>
      <c r="Z20" s="58"/>
      <c r="AA20" s="58"/>
      <c r="AB20" s="58"/>
      <c r="AC20" s="61" t="s">
        <v>216</v>
      </c>
      <c r="AD20" s="62" t="s">
        <v>217</v>
      </c>
      <c r="AE20" s="58"/>
      <c r="AF20" s="63"/>
      <c r="AG20" s="58"/>
      <c r="AH20" s="58"/>
      <c r="AI20" s="58"/>
      <c r="AJ20" s="63">
        <v>12</v>
      </c>
      <c r="AK20" s="58"/>
      <c r="AL20" s="58"/>
      <c r="AM20" s="58"/>
      <c r="AN20" s="58"/>
      <c r="AO20" s="64"/>
      <c r="AP20" s="64"/>
      <c r="AQ20" s="64" t="s">
        <v>216</v>
      </c>
      <c r="AR20" s="64" t="s">
        <v>216</v>
      </c>
      <c r="AS20" s="37" t="s">
        <v>187</v>
      </c>
      <c r="AT20" s="37" t="s">
        <v>187</v>
      </c>
      <c r="AU20" s="37" t="s">
        <v>187</v>
      </c>
      <c r="AV20" s="37" t="s">
        <v>187</v>
      </c>
      <c r="AW20" s="65" t="s">
        <v>217</v>
      </c>
      <c r="AX20" s="65" t="s">
        <v>217</v>
      </c>
      <c r="AY20" s="65" t="s">
        <v>217</v>
      </c>
      <c r="AZ20" s="65" t="s">
        <v>217</v>
      </c>
      <c r="BA20" s="65" t="s">
        <v>217</v>
      </c>
      <c r="BB20" s="60">
        <v>34</v>
      </c>
      <c r="BC20" s="60">
        <v>6</v>
      </c>
      <c r="BD20" s="66"/>
      <c r="BE20" s="60">
        <v>4</v>
      </c>
      <c r="BF20" s="66"/>
      <c r="BG20" s="66"/>
      <c r="BH20" s="60">
        <v>8</v>
      </c>
      <c r="BI20" s="60">
        <f>SUM(BB20:BH20)</f>
        <v>52</v>
      </c>
      <c r="BJ20" s="67" t="s">
        <v>201</v>
      </c>
      <c r="BK20" s="8"/>
    </row>
    <row r="21" spans="1:65" ht="18">
      <c r="A21" s="57" t="s">
        <v>202</v>
      </c>
      <c r="B21" s="58"/>
      <c r="C21" s="58"/>
      <c r="D21" s="58"/>
      <c r="E21" s="58"/>
      <c r="F21" s="58"/>
      <c r="G21" s="58"/>
      <c r="H21" s="58"/>
      <c r="I21" s="59">
        <v>14</v>
      </c>
      <c r="J21" s="60"/>
      <c r="K21" s="58"/>
      <c r="L21" s="58"/>
      <c r="M21" s="58"/>
      <c r="N21" s="58"/>
      <c r="O21" s="58"/>
      <c r="P21" s="61" t="s">
        <v>216</v>
      </c>
      <c r="Q21" s="61" t="s">
        <v>216</v>
      </c>
      <c r="R21" s="61" t="s">
        <v>216</v>
      </c>
      <c r="S21" s="62" t="s">
        <v>217</v>
      </c>
      <c r="T21" s="62" t="s">
        <v>217</v>
      </c>
      <c r="U21" s="62"/>
      <c r="V21" s="61"/>
      <c r="W21" s="62"/>
      <c r="X21" s="59">
        <v>8</v>
      </c>
      <c r="Y21" s="58"/>
      <c r="Z21" s="58"/>
      <c r="AA21" s="58"/>
      <c r="AB21" s="58"/>
      <c r="AC21" s="61" t="s">
        <v>216</v>
      </c>
      <c r="AD21" s="62" t="s">
        <v>217</v>
      </c>
      <c r="AE21" s="58"/>
      <c r="AF21" s="63"/>
      <c r="AG21" s="58"/>
      <c r="AH21" s="58"/>
      <c r="AI21" s="58"/>
      <c r="AJ21" s="63">
        <v>11</v>
      </c>
      <c r="AK21" s="58"/>
      <c r="AL21" s="58"/>
      <c r="AM21" s="58"/>
      <c r="AN21" s="64"/>
      <c r="AO21" s="64"/>
      <c r="AP21" s="64" t="s">
        <v>216</v>
      </c>
      <c r="AQ21" s="64" t="s">
        <v>216</v>
      </c>
      <c r="AR21" s="37" t="s">
        <v>187</v>
      </c>
      <c r="AS21" s="37" t="s">
        <v>187</v>
      </c>
      <c r="AT21" s="37" t="s">
        <v>187</v>
      </c>
      <c r="AU21" s="37" t="s">
        <v>187</v>
      </c>
      <c r="AV21" s="37" t="s">
        <v>203</v>
      </c>
      <c r="AW21" s="65" t="s">
        <v>217</v>
      </c>
      <c r="AX21" s="65" t="s">
        <v>217</v>
      </c>
      <c r="AY21" s="65" t="s">
        <v>217</v>
      </c>
      <c r="AZ21" s="65" t="s">
        <v>217</v>
      </c>
      <c r="BA21" s="65" t="s">
        <v>217</v>
      </c>
      <c r="BB21" s="60">
        <v>33</v>
      </c>
      <c r="BC21" s="60">
        <v>6</v>
      </c>
      <c r="BD21" s="66"/>
      <c r="BE21" s="60">
        <v>4</v>
      </c>
      <c r="BF21" s="66"/>
      <c r="BG21" s="60">
        <v>1</v>
      </c>
      <c r="BH21" s="60">
        <v>8</v>
      </c>
      <c r="BI21" s="60">
        <f>SUM(BB21:BH21)</f>
        <v>52</v>
      </c>
      <c r="BJ21" s="67" t="s">
        <v>202</v>
      </c>
      <c r="BK21" s="8"/>
    </row>
    <row r="22" spans="1:65" ht="18">
      <c r="A22" s="57" t="s">
        <v>195</v>
      </c>
      <c r="B22" s="68">
        <v>1</v>
      </c>
      <c r="C22" s="68">
        <f>B22+1</f>
        <v>2</v>
      </c>
      <c r="D22" s="68">
        <f t="shared" ref="D22:BA22" si="3">C22+1</f>
        <v>3</v>
      </c>
      <c r="E22" s="68">
        <f t="shared" si="3"/>
        <v>4</v>
      </c>
      <c r="F22" s="68">
        <f t="shared" si="3"/>
        <v>5</v>
      </c>
      <c r="G22" s="68">
        <f t="shared" si="3"/>
        <v>6</v>
      </c>
      <c r="H22" s="68">
        <f t="shared" si="3"/>
        <v>7</v>
      </c>
      <c r="I22" s="68">
        <f t="shared" si="3"/>
        <v>8</v>
      </c>
      <c r="J22" s="68">
        <f t="shared" si="3"/>
        <v>9</v>
      </c>
      <c r="K22" s="68">
        <f t="shared" si="3"/>
        <v>10</v>
      </c>
      <c r="L22" s="68">
        <f t="shared" si="3"/>
        <v>11</v>
      </c>
      <c r="M22" s="68">
        <f t="shared" si="3"/>
        <v>12</v>
      </c>
      <c r="N22" s="68">
        <f t="shared" si="3"/>
        <v>13</v>
      </c>
      <c r="O22" s="68">
        <f t="shared" si="3"/>
        <v>14</v>
      </c>
      <c r="P22" s="68">
        <v>1</v>
      </c>
      <c r="Q22" s="68">
        <f t="shared" si="3"/>
        <v>2</v>
      </c>
      <c r="R22" s="68">
        <f t="shared" si="3"/>
        <v>3</v>
      </c>
      <c r="S22" s="68">
        <v>1</v>
      </c>
      <c r="T22" s="68">
        <f t="shared" si="3"/>
        <v>2</v>
      </c>
      <c r="U22" s="68">
        <v>1</v>
      </c>
      <c r="V22" s="68">
        <f t="shared" si="3"/>
        <v>2</v>
      </c>
      <c r="W22" s="68">
        <f t="shared" si="3"/>
        <v>3</v>
      </c>
      <c r="X22" s="68">
        <f t="shared" si="3"/>
        <v>4</v>
      </c>
      <c r="Y22" s="68">
        <f t="shared" si="3"/>
        <v>5</v>
      </c>
      <c r="Z22" s="68">
        <f t="shared" si="3"/>
        <v>6</v>
      </c>
      <c r="AA22" s="68">
        <f t="shared" si="3"/>
        <v>7</v>
      </c>
      <c r="AB22" s="68">
        <f t="shared" si="3"/>
        <v>8</v>
      </c>
      <c r="AC22" s="68">
        <v>1</v>
      </c>
      <c r="AD22" s="68">
        <v>1</v>
      </c>
      <c r="AE22" s="68">
        <v>1</v>
      </c>
      <c r="AF22" s="68">
        <f t="shared" si="3"/>
        <v>2</v>
      </c>
      <c r="AG22" s="68">
        <f t="shared" si="3"/>
        <v>3</v>
      </c>
      <c r="AH22" s="68">
        <f t="shared" si="3"/>
        <v>4</v>
      </c>
      <c r="AI22" s="68">
        <f t="shared" si="3"/>
        <v>5</v>
      </c>
      <c r="AJ22" s="68">
        <f t="shared" si="3"/>
        <v>6</v>
      </c>
      <c r="AK22" s="68">
        <f t="shared" si="3"/>
        <v>7</v>
      </c>
      <c r="AL22" s="68">
        <f t="shared" si="3"/>
        <v>8</v>
      </c>
      <c r="AM22" s="68">
        <f t="shared" si="3"/>
        <v>9</v>
      </c>
      <c r="AN22" s="68">
        <f t="shared" si="3"/>
        <v>10</v>
      </c>
      <c r="AO22" s="68">
        <f t="shared" si="3"/>
        <v>11</v>
      </c>
      <c r="AP22" s="68">
        <v>1</v>
      </c>
      <c r="AQ22" s="68">
        <v>2</v>
      </c>
      <c r="AR22" s="68">
        <v>1</v>
      </c>
      <c r="AS22" s="68">
        <f t="shared" si="3"/>
        <v>2</v>
      </c>
      <c r="AT22" s="68">
        <f t="shared" si="3"/>
        <v>3</v>
      </c>
      <c r="AU22" s="68">
        <f t="shared" si="3"/>
        <v>4</v>
      </c>
      <c r="AV22" s="68">
        <v>1</v>
      </c>
      <c r="AW22" s="68">
        <v>1</v>
      </c>
      <c r="AX22" s="68">
        <f t="shared" si="3"/>
        <v>2</v>
      </c>
      <c r="AY22" s="68">
        <f t="shared" si="3"/>
        <v>3</v>
      </c>
      <c r="AZ22" s="68">
        <f t="shared" si="3"/>
        <v>4</v>
      </c>
      <c r="BA22" s="68">
        <f t="shared" si="3"/>
        <v>5</v>
      </c>
      <c r="BB22" s="60"/>
      <c r="BC22" s="60"/>
      <c r="BD22" s="60"/>
      <c r="BE22" s="60"/>
      <c r="BF22" s="60"/>
      <c r="BG22" s="60"/>
      <c r="BH22" s="60"/>
      <c r="BI22" s="60"/>
      <c r="BJ22" s="67" t="s">
        <v>195</v>
      </c>
      <c r="BK22" s="8"/>
    </row>
    <row r="23" spans="1:65" ht="18">
      <c r="A23" s="69" t="s">
        <v>204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1"/>
      <c r="U23" s="71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2" t="s">
        <v>205</v>
      </c>
      <c r="AX23" s="72"/>
      <c r="AY23" s="72"/>
      <c r="AZ23" s="72"/>
      <c r="BA23" s="72"/>
      <c r="BB23" s="72">
        <f t="shared" ref="BB23:BI23" si="4">SUM(BB18:BB22)</f>
        <v>135</v>
      </c>
      <c r="BC23" s="72">
        <f t="shared" si="4"/>
        <v>24</v>
      </c>
      <c r="BD23" s="72">
        <f t="shared" si="4"/>
        <v>8</v>
      </c>
      <c r="BE23" s="72">
        <f t="shared" si="4"/>
        <v>8</v>
      </c>
      <c r="BF23" s="72">
        <f t="shared" si="4"/>
        <v>0</v>
      </c>
      <c r="BG23" s="72">
        <f t="shared" si="4"/>
        <v>1</v>
      </c>
      <c r="BH23" s="72">
        <f t="shared" si="4"/>
        <v>32</v>
      </c>
      <c r="BI23" s="72">
        <f t="shared" si="4"/>
        <v>208</v>
      </c>
      <c r="BJ23" s="73" t="s">
        <v>204</v>
      </c>
      <c r="BK23" s="8"/>
    </row>
    <row r="24" spans="1:65" ht="15.6">
      <c r="A24" s="24"/>
      <c r="B24" s="24"/>
      <c r="C24" s="24"/>
      <c r="D24" s="24"/>
      <c r="E24" s="2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8"/>
    </row>
    <row r="25" spans="1:65" ht="16.5" customHeight="1">
      <c r="A25" s="16"/>
      <c r="B25" s="16"/>
      <c r="C25" s="16"/>
      <c r="D25" s="24" t="s">
        <v>206</v>
      </c>
      <c r="E25" s="16"/>
      <c r="F25" s="74"/>
      <c r="G25" s="74"/>
      <c r="H25" s="74"/>
      <c r="I25" s="74"/>
      <c r="J25" s="74"/>
      <c r="K25" s="74"/>
      <c r="L25" s="74"/>
      <c r="M25" s="74"/>
      <c r="O25" s="74" t="s">
        <v>207</v>
      </c>
      <c r="Y25" s="75"/>
      <c r="AB25" s="74" t="s">
        <v>208</v>
      </c>
      <c r="AC25" s="74"/>
      <c r="AD25" s="74"/>
      <c r="AE25" s="74"/>
      <c r="AF25" s="74"/>
      <c r="AG25" s="74"/>
      <c r="AH25" s="74"/>
      <c r="AI25" s="74"/>
      <c r="AJ25" s="6"/>
      <c r="AK25" s="76" t="s">
        <v>216</v>
      </c>
      <c r="AL25" s="6" t="s">
        <v>163</v>
      </c>
      <c r="AM25" s="6"/>
      <c r="AN25" s="6"/>
      <c r="AO25" s="25" t="s">
        <v>209</v>
      </c>
      <c r="AP25" s="25"/>
      <c r="AQ25" s="25"/>
      <c r="AR25" s="25"/>
      <c r="AS25" s="25"/>
      <c r="AT25" s="25"/>
      <c r="AU25" s="25"/>
      <c r="AV25" s="17"/>
      <c r="AW25" s="77" t="s">
        <v>199</v>
      </c>
      <c r="AY25" s="17"/>
      <c r="AZ25" s="6"/>
      <c r="BA25" s="6"/>
      <c r="BB25" s="6"/>
      <c r="BC25" s="25" t="s">
        <v>210</v>
      </c>
      <c r="BD25" s="25"/>
      <c r="BE25" s="25"/>
      <c r="BF25" s="25"/>
      <c r="BG25" s="78" t="s">
        <v>187</v>
      </c>
      <c r="BI25" s="23"/>
      <c r="BJ25" s="23"/>
      <c r="BK25" s="8"/>
    </row>
    <row r="26" spans="1:6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15"/>
      <c r="BH26" s="23"/>
      <c r="BI26" s="23"/>
      <c r="BJ26" s="23"/>
      <c r="BK26" s="8"/>
    </row>
    <row r="27" spans="1:65" ht="15.6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79"/>
      <c r="L27" s="79"/>
      <c r="M27" s="79"/>
      <c r="N27" s="79"/>
      <c r="O27" s="79"/>
      <c r="P27" s="80"/>
      <c r="Q27" s="79"/>
      <c r="R27" s="74"/>
      <c r="S27" s="25"/>
      <c r="T27" s="25"/>
      <c r="U27" s="6"/>
      <c r="V27" s="33"/>
      <c r="W27" s="6" t="s">
        <v>163</v>
      </c>
      <c r="X27" s="6" t="s">
        <v>163</v>
      </c>
      <c r="Y27" s="74" t="s">
        <v>211</v>
      </c>
      <c r="Z27" s="74"/>
      <c r="AA27" s="81"/>
      <c r="AB27" s="80"/>
      <c r="AC27" s="79"/>
      <c r="AD27" s="79"/>
      <c r="AE27" s="79"/>
      <c r="AF27" s="79"/>
      <c r="AG27" s="79"/>
      <c r="AH27" s="79"/>
      <c r="AI27" s="23"/>
      <c r="AJ27" s="23"/>
      <c r="AK27" s="77" t="s">
        <v>212</v>
      </c>
      <c r="AL27" s="23"/>
      <c r="AM27" s="17"/>
      <c r="AN27" s="17"/>
      <c r="AO27" s="74" t="s">
        <v>213</v>
      </c>
      <c r="AP27" s="74"/>
      <c r="AQ27" s="74"/>
      <c r="AR27" s="80"/>
      <c r="AS27" s="79"/>
      <c r="AT27" s="79"/>
      <c r="AU27" s="77" t="s">
        <v>203</v>
      </c>
      <c r="AV27" s="23"/>
      <c r="AX27" s="23"/>
      <c r="AY27" s="23"/>
      <c r="AZ27" s="23"/>
      <c r="BA27" s="23"/>
      <c r="BB27" s="23"/>
      <c r="BC27" s="25" t="s">
        <v>218</v>
      </c>
      <c r="BD27" s="25"/>
      <c r="BE27" s="25"/>
      <c r="BF27" s="25"/>
      <c r="BG27" s="82" t="s">
        <v>217</v>
      </c>
      <c r="BH27" s="23"/>
      <c r="BI27" s="23"/>
      <c r="BJ27" s="23"/>
      <c r="BK27" s="8"/>
    </row>
    <row r="30" spans="1:65">
      <c r="AP30" s="83"/>
      <c r="BM30" s="83"/>
    </row>
  </sheetData>
  <mergeCells count="30">
    <mergeCell ref="BJ14:BJ17"/>
    <mergeCell ref="AS14:AV14"/>
    <mergeCell ref="BC14:BC17"/>
    <mergeCell ref="BE14:BE17"/>
    <mergeCell ref="AW14:BA14"/>
    <mergeCell ref="BF14:BF17"/>
    <mergeCell ref="BD14:BD17"/>
    <mergeCell ref="BH14:BH17"/>
    <mergeCell ref="BI14:BI17"/>
    <mergeCell ref="A14:A17"/>
    <mergeCell ref="BG14:BG17"/>
    <mergeCell ref="T9:AZ9"/>
    <mergeCell ref="AC2:AL2"/>
    <mergeCell ref="BB4:BH4"/>
    <mergeCell ref="A4:O4"/>
    <mergeCell ref="AC3:AL3"/>
    <mergeCell ref="R4:AA4"/>
    <mergeCell ref="R3:AA3"/>
    <mergeCell ref="R2:AA2"/>
    <mergeCell ref="AJ14:AN14"/>
    <mergeCell ref="AN4:AW4"/>
    <mergeCell ref="AN2:AW2"/>
    <mergeCell ref="B1:M1"/>
    <mergeCell ref="AC4:AL4"/>
    <mergeCell ref="AN3:AW3"/>
    <mergeCell ref="A3:O3"/>
    <mergeCell ref="AY2:BJ2"/>
    <mergeCell ref="AN1:AV1"/>
    <mergeCell ref="R1:Z1"/>
    <mergeCell ref="AC1:AK1"/>
  </mergeCells>
  <printOptions horizontalCentered="1"/>
  <pageMargins left="0.39370078740157483" right="0.39370078740157483" top="0.78740157480314965" bottom="0.39370078740157483" header="0" footer="0.51181102362204722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/>
      <selection pane="bottomLeft"/>
      <selection pane="bottomRight" activeCell="B84" sqref="B84"/>
    </sheetView>
  </sheetViews>
  <sheetFormatPr defaultColWidth="10"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>
      <c r="B1" s="86" t="s">
        <v>248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91" ht="14.1" customHeight="1">
      <c r="A2" s="87"/>
      <c r="B2" s="88"/>
      <c r="C2" s="778" t="s">
        <v>233</v>
      </c>
      <c r="D2" s="779"/>
      <c r="E2" s="779"/>
      <c r="F2" s="779"/>
      <c r="G2" s="780"/>
      <c r="H2" s="778" t="s">
        <v>0</v>
      </c>
      <c r="I2" s="779"/>
      <c r="J2" s="779"/>
      <c r="K2" s="779"/>
      <c r="L2" s="779"/>
      <c r="M2" s="779"/>
      <c r="N2" s="780"/>
      <c r="O2" s="89" t="s">
        <v>1</v>
      </c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91" ht="14.1" customHeight="1">
      <c r="A3" s="90" t="s">
        <v>2</v>
      </c>
      <c r="B3" s="91"/>
      <c r="C3" s="92"/>
      <c r="D3" s="92"/>
      <c r="E3" s="93"/>
      <c r="F3" s="92"/>
      <c r="G3" s="94"/>
      <c r="H3" s="781" t="s">
        <v>234</v>
      </c>
      <c r="I3" s="95"/>
      <c r="J3" s="93"/>
      <c r="K3" s="92"/>
      <c r="L3" s="92"/>
      <c r="M3" s="92"/>
      <c r="N3" s="92"/>
      <c r="O3" s="96" t="s">
        <v>3</v>
      </c>
      <c r="P3" s="96"/>
      <c r="Q3" s="96"/>
      <c r="R3" s="96" t="s">
        <v>4</v>
      </c>
      <c r="S3" s="96"/>
      <c r="T3" s="96"/>
      <c r="U3" s="96" t="s">
        <v>5</v>
      </c>
      <c r="V3" s="96"/>
      <c r="W3" s="96"/>
      <c r="X3" s="96" t="s">
        <v>6</v>
      </c>
      <c r="Y3" s="96"/>
      <c r="Z3" s="9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</row>
    <row r="4" spans="1:91" ht="14.1" customHeight="1">
      <c r="A4" s="97" t="s">
        <v>8</v>
      </c>
      <c r="B4" s="98" t="s">
        <v>9</v>
      </c>
      <c r="C4" s="92" t="s">
        <v>10</v>
      </c>
      <c r="D4" s="95" t="s">
        <v>11</v>
      </c>
      <c r="E4" s="93" t="s">
        <v>12</v>
      </c>
      <c r="F4" s="92" t="s">
        <v>12</v>
      </c>
      <c r="G4" s="92" t="s">
        <v>13</v>
      </c>
      <c r="H4" s="782"/>
      <c r="I4" s="95" t="s">
        <v>14</v>
      </c>
      <c r="J4" s="93" t="s">
        <v>15</v>
      </c>
      <c r="K4" s="92" t="s">
        <v>16</v>
      </c>
      <c r="L4" s="92" t="s">
        <v>17</v>
      </c>
      <c r="M4" s="92" t="s">
        <v>18</v>
      </c>
      <c r="N4" s="92" t="s">
        <v>19</v>
      </c>
      <c r="O4" s="96">
        <v>1</v>
      </c>
      <c r="P4" s="96">
        <f>O4+1</f>
        <v>2</v>
      </c>
      <c r="Q4" s="96">
        <f>P4+1</f>
        <v>3</v>
      </c>
      <c r="R4" s="96">
        <f t="shared" ref="R4:Z4" si="0">Q4+1</f>
        <v>4</v>
      </c>
      <c r="S4" s="96">
        <f t="shared" si="0"/>
        <v>5</v>
      </c>
      <c r="T4" s="96">
        <f t="shared" si="0"/>
        <v>6</v>
      </c>
      <c r="U4" s="96">
        <f t="shared" si="0"/>
        <v>7</v>
      </c>
      <c r="V4" s="96">
        <f t="shared" si="0"/>
        <v>8</v>
      </c>
      <c r="W4" s="96">
        <f t="shared" si="0"/>
        <v>9</v>
      </c>
      <c r="X4" s="96">
        <f t="shared" si="0"/>
        <v>10</v>
      </c>
      <c r="Y4" s="96">
        <f t="shared" si="0"/>
        <v>11</v>
      </c>
      <c r="Z4" s="96">
        <f t="shared" si="0"/>
        <v>12</v>
      </c>
    </row>
    <row r="5" spans="1:91" ht="14.1" customHeight="1">
      <c r="A5" s="97" t="s">
        <v>20</v>
      </c>
      <c r="B5" s="91"/>
      <c r="C5" s="92"/>
      <c r="D5" s="95"/>
      <c r="E5" s="93" t="s">
        <v>21</v>
      </c>
      <c r="F5" s="92" t="s">
        <v>22</v>
      </c>
      <c r="G5" s="94"/>
      <c r="H5" s="782"/>
      <c r="I5" s="95" t="s">
        <v>23</v>
      </c>
      <c r="J5" s="93" t="s">
        <v>24</v>
      </c>
      <c r="K5" s="92" t="s">
        <v>25</v>
      </c>
      <c r="L5" s="92" t="s">
        <v>22</v>
      </c>
      <c r="M5" s="92" t="s">
        <v>26</v>
      </c>
      <c r="N5" s="92" t="s">
        <v>22</v>
      </c>
      <c r="O5" s="775" t="s">
        <v>249</v>
      </c>
      <c r="P5" s="776"/>
      <c r="Q5" s="776"/>
      <c r="R5" s="776"/>
      <c r="S5" s="776"/>
      <c r="T5" s="776"/>
      <c r="U5" s="776"/>
      <c r="V5" s="776"/>
      <c r="W5" s="776"/>
      <c r="X5" s="776"/>
      <c r="Y5" s="776"/>
      <c r="Z5" s="777"/>
      <c r="AB5" s="99" t="s">
        <v>27</v>
      </c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100"/>
      <c r="AO5" s="99" t="s">
        <v>28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100"/>
      <c r="BB5" s="99" t="s">
        <v>29</v>
      </c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100"/>
      <c r="BO5" s="99" t="s">
        <v>30</v>
      </c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B5" s="99" t="s">
        <v>31</v>
      </c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</row>
    <row r="6" spans="1:91" ht="14.1" customHeight="1">
      <c r="A6" s="101" t="s">
        <v>7</v>
      </c>
      <c r="B6" s="102"/>
      <c r="C6" s="103"/>
      <c r="D6" s="104"/>
      <c r="E6" s="105"/>
      <c r="F6" s="103"/>
      <c r="G6" s="106"/>
      <c r="H6" s="783"/>
      <c r="I6" s="104"/>
      <c r="J6" s="105"/>
      <c r="K6" s="103"/>
      <c r="L6" s="103"/>
      <c r="M6" s="103"/>
      <c r="N6" s="103"/>
      <c r="O6" s="107">
        <v>14</v>
      </c>
      <c r="P6" s="107">
        <v>8</v>
      </c>
      <c r="Q6" s="107">
        <v>12</v>
      </c>
      <c r="R6" s="107">
        <v>14</v>
      </c>
      <c r="S6" s="107">
        <v>8</v>
      </c>
      <c r="T6" s="107">
        <v>12</v>
      </c>
      <c r="U6" s="107">
        <v>14</v>
      </c>
      <c r="V6" s="107">
        <v>8</v>
      </c>
      <c r="W6" s="107">
        <v>12</v>
      </c>
      <c r="X6" s="107">
        <v>14</v>
      </c>
      <c r="Y6" s="107">
        <v>8</v>
      </c>
      <c r="Z6" s="107">
        <v>11</v>
      </c>
      <c r="AB6" s="99" t="s">
        <v>32</v>
      </c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100"/>
      <c r="AO6" s="99" t="s">
        <v>32</v>
      </c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100"/>
      <c r="BB6" s="99" t="s">
        <v>32</v>
      </c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100"/>
      <c r="BO6" s="99" t="s">
        <v>32</v>
      </c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B6" s="99" t="s">
        <v>32</v>
      </c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</row>
    <row r="7" spans="1:91" ht="14.1" customHeight="1">
      <c r="A7" s="108">
        <v>1</v>
      </c>
      <c r="B7" s="108">
        <f t="shared" ref="B7:G7" si="1">A7+1</f>
        <v>2</v>
      </c>
      <c r="C7" s="108">
        <f t="shared" si="1"/>
        <v>3</v>
      </c>
      <c r="D7" s="108">
        <f t="shared" si="1"/>
        <v>4</v>
      </c>
      <c r="E7" s="108">
        <f t="shared" si="1"/>
        <v>5</v>
      </c>
      <c r="F7" s="108">
        <f t="shared" si="1"/>
        <v>6</v>
      </c>
      <c r="G7" s="108">
        <f t="shared" si="1"/>
        <v>7</v>
      </c>
      <c r="H7" s="108" t="s">
        <v>7</v>
      </c>
      <c r="I7" s="108">
        <v>8</v>
      </c>
      <c r="J7" s="108">
        <f t="shared" ref="J7:Z7" si="2">I7+1</f>
        <v>9</v>
      </c>
      <c r="K7" s="108">
        <f t="shared" si="2"/>
        <v>10</v>
      </c>
      <c r="L7" s="108">
        <f t="shared" si="2"/>
        <v>11</v>
      </c>
      <c r="M7" s="108">
        <f t="shared" si="2"/>
        <v>12</v>
      </c>
      <c r="N7" s="108">
        <f t="shared" si="2"/>
        <v>13</v>
      </c>
      <c r="O7" s="108">
        <f t="shared" si="2"/>
        <v>14</v>
      </c>
      <c r="P7" s="108">
        <f t="shared" si="2"/>
        <v>15</v>
      </c>
      <c r="Q7" s="108">
        <f t="shared" si="2"/>
        <v>16</v>
      </c>
      <c r="R7" s="108">
        <f t="shared" si="2"/>
        <v>17</v>
      </c>
      <c r="S7" s="108">
        <f t="shared" si="2"/>
        <v>18</v>
      </c>
      <c r="T7" s="108">
        <f t="shared" si="2"/>
        <v>19</v>
      </c>
      <c r="U7" s="108">
        <f t="shared" si="2"/>
        <v>20</v>
      </c>
      <c r="V7" s="108">
        <f t="shared" si="2"/>
        <v>21</v>
      </c>
      <c r="W7" s="108">
        <f t="shared" si="2"/>
        <v>22</v>
      </c>
      <c r="X7" s="108">
        <f t="shared" si="2"/>
        <v>23</v>
      </c>
      <c r="Y7" s="108">
        <f t="shared" si="2"/>
        <v>24</v>
      </c>
      <c r="Z7" s="108">
        <f t="shared" si="2"/>
        <v>25</v>
      </c>
      <c r="AB7" s="100">
        <v>1</v>
      </c>
      <c r="AC7" s="100">
        <f>AB7+1</f>
        <v>2</v>
      </c>
      <c r="AD7" s="100">
        <f t="shared" ref="AD7:AM7" si="3">AC7+1</f>
        <v>3</v>
      </c>
      <c r="AE7" s="100">
        <f t="shared" si="3"/>
        <v>4</v>
      </c>
      <c r="AF7" s="100">
        <f t="shared" si="3"/>
        <v>5</v>
      </c>
      <c r="AG7" s="100">
        <f t="shared" si="3"/>
        <v>6</v>
      </c>
      <c r="AH7" s="100">
        <f t="shared" si="3"/>
        <v>7</v>
      </c>
      <c r="AI7" s="100">
        <f t="shared" si="3"/>
        <v>8</v>
      </c>
      <c r="AJ7" s="100">
        <f t="shared" si="3"/>
        <v>9</v>
      </c>
      <c r="AK7" s="100">
        <f t="shared" si="3"/>
        <v>10</v>
      </c>
      <c r="AL7" s="100">
        <f t="shared" si="3"/>
        <v>11</v>
      </c>
      <c r="AM7" s="100">
        <f t="shared" si="3"/>
        <v>12</v>
      </c>
      <c r="AN7" s="100"/>
      <c r="AO7" s="100">
        <v>1</v>
      </c>
      <c r="AP7" s="100">
        <f>AO7+1</f>
        <v>2</v>
      </c>
      <c r="AQ7" s="100">
        <f t="shared" ref="AQ7:AZ7" si="4">AP7+1</f>
        <v>3</v>
      </c>
      <c r="AR7" s="100">
        <f t="shared" si="4"/>
        <v>4</v>
      </c>
      <c r="AS7" s="100">
        <f t="shared" si="4"/>
        <v>5</v>
      </c>
      <c r="AT7" s="100">
        <f t="shared" si="4"/>
        <v>6</v>
      </c>
      <c r="AU7" s="100">
        <f t="shared" si="4"/>
        <v>7</v>
      </c>
      <c r="AV7" s="100">
        <f t="shared" si="4"/>
        <v>8</v>
      </c>
      <c r="AW7" s="100">
        <f t="shared" si="4"/>
        <v>9</v>
      </c>
      <c r="AX7" s="100">
        <f t="shared" si="4"/>
        <v>10</v>
      </c>
      <c r="AY7" s="100">
        <f t="shared" si="4"/>
        <v>11</v>
      </c>
      <c r="AZ7" s="100">
        <f t="shared" si="4"/>
        <v>12</v>
      </c>
      <c r="BA7" s="100"/>
      <c r="BB7" s="100">
        <v>1</v>
      </c>
      <c r="BC7" s="100">
        <f>BB7+1</f>
        <v>2</v>
      </c>
      <c r="BD7" s="100">
        <f t="shared" ref="BD7:BM7" si="5">BC7+1</f>
        <v>3</v>
      </c>
      <c r="BE7" s="100">
        <f t="shared" si="5"/>
        <v>4</v>
      </c>
      <c r="BF7" s="100">
        <f t="shared" si="5"/>
        <v>5</v>
      </c>
      <c r="BG7" s="100">
        <f t="shared" si="5"/>
        <v>6</v>
      </c>
      <c r="BH7" s="100">
        <f t="shared" si="5"/>
        <v>7</v>
      </c>
      <c r="BI7" s="100">
        <f t="shared" si="5"/>
        <v>8</v>
      </c>
      <c r="BJ7" s="100">
        <f t="shared" si="5"/>
        <v>9</v>
      </c>
      <c r="BK7" s="100">
        <f t="shared" si="5"/>
        <v>10</v>
      </c>
      <c r="BL7" s="100">
        <f t="shared" si="5"/>
        <v>11</v>
      </c>
      <c r="BM7" s="100">
        <f t="shared" si="5"/>
        <v>12</v>
      </c>
      <c r="BN7" s="100"/>
      <c r="BO7" s="100">
        <v>1</v>
      </c>
      <c r="BP7" s="100">
        <f>BO7+1</f>
        <v>2</v>
      </c>
      <c r="BQ7" s="100">
        <f t="shared" ref="BQ7:BZ7" si="6">BP7+1</f>
        <v>3</v>
      </c>
      <c r="BR7" s="100">
        <f t="shared" si="6"/>
        <v>4</v>
      </c>
      <c r="BS7" s="100">
        <f t="shared" si="6"/>
        <v>5</v>
      </c>
      <c r="BT7" s="100">
        <f t="shared" si="6"/>
        <v>6</v>
      </c>
      <c r="BU7" s="100">
        <f t="shared" si="6"/>
        <v>7</v>
      </c>
      <c r="BV7" s="100">
        <f t="shared" si="6"/>
        <v>8</v>
      </c>
      <c r="BW7" s="100">
        <f t="shared" si="6"/>
        <v>9</v>
      </c>
      <c r="BX7" s="100">
        <f t="shared" si="6"/>
        <v>10</v>
      </c>
      <c r="BY7" s="100">
        <f t="shared" si="6"/>
        <v>11</v>
      </c>
      <c r="BZ7" s="100">
        <f t="shared" si="6"/>
        <v>12</v>
      </c>
      <c r="CB7" s="100">
        <v>1</v>
      </c>
      <c r="CC7" s="100">
        <f>CB7+1</f>
        <v>2</v>
      </c>
      <c r="CD7" s="100">
        <f t="shared" ref="CD7:CM7" si="7">CC7+1</f>
        <v>3</v>
      </c>
      <c r="CE7" s="100">
        <f t="shared" si="7"/>
        <v>4</v>
      </c>
      <c r="CF7" s="100">
        <f t="shared" si="7"/>
        <v>5</v>
      </c>
      <c r="CG7" s="100">
        <f t="shared" si="7"/>
        <v>6</v>
      </c>
      <c r="CH7" s="100">
        <f t="shared" si="7"/>
        <v>7</v>
      </c>
      <c r="CI7" s="100">
        <f t="shared" si="7"/>
        <v>8</v>
      </c>
      <c r="CJ7" s="100">
        <f t="shared" si="7"/>
        <v>9</v>
      </c>
      <c r="CK7" s="100">
        <f t="shared" si="7"/>
        <v>10</v>
      </c>
      <c r="CL7" s="100">
        <f t="shared" si="7"/>
        <v>11</v>
      </c>
      <c r="CM7" s="100">
        <f t="shared" si="7"/>
        <v>12</v>
      </c>
    </row>
    <row r="8" spans="1:91" ht="14.1" customHeight="1">
      <c r="A8" s="100">
        <v>1</v>
      </c>
      <c r="B8" s="109" t="s">
        <v>33</v>
      </c>
      <c r="C8" s="110"/>
      <c r="D8" s="100"/>
      <c r="E8" s="100"/>
      <c r="F8" s="100"/>
      <c r="G8" s="100">
        <f>SUM(G9:G20)</f>
        <v>0</v>
      </c>
      <c r="H8" s="111">
        <f t="shared" ref="H8:H25" si="8">J8/I8*100</f>
        <v>48.971193415637856</v>
      </c>
      <c r="I8" s="100">
        <f t="shared" ref="I8:Z8" si="9">SUM(I9:I20)</f>
        <v>1458</v>
      </c>
      <c r="J8" s="100">
        <f t="shared" si="9"/>
        <v>714</v>
      </c>
      <c r="K8" s="100">
        <f t="shared" si="9"/>
        <v>250</v>
      </c>
      <c r="L8" s="100">
        <f t="shared" si="9"/>
        <v>0</v>
      </c>
      <c r="M8" s="100">
        <f t="shared" si="9"/>
        <v>466</v>
      </c>
      <c r="N8" s="100">
        <f t="shared" si="9"/>
        <v>744</v>
      </c>
      <c r="O8" s="100">
        <f t="shared" si="9"/>
        <v>11</v>
      </c>
      <c r="P8" s="100">
        <f t="shared" si="9"/>
        <v>12</v>
      </c>
      <c r="Q8" s="100">
        <f t="shared" si="9"/>
        <v>5</v>
      </c>
      <c r="R8" s="100">
        <f t="shared" si="9"/>
        <v>10</v>
      </c>
      <c r="S8" s="100">
        <f t="shared" si="9"/>
        <v>4</v>
      </c>
      <c r="T8" s="100">
        <f t="shared" si="9"/>
        <v>2</v>
      </c>
      <c r="U8" s="100">
        <f t="shared" si="9"/>
        <v>6</v>
      </c>
      <c r="V8" s="100">
        <f t="shared" si="9"/>
        <v>5</v>
      </c>
      <c r="W8" s="100">
        <f t="shared" si="9"/>
        <v>5</v>
      </c>
      <c r="X8" s="100">
        <f t="shared" si="9"/>
        <v>0</v>
      </c>
      <c r="Y8" s="100">
        <f t="shared" si="9"/>
        <v>3</v>
      </c>
      <c r="Z8" s="100">
        <f t="shared" si="9"/>
        <v>0</v>
      </c>
      <c r="AB8" s="112">
        <f t="shared" ref="AB8:CM8" si="10">SUM(AB9:AB20)</f>
        <v>1</v>
      </c>
      <c r="AC8" s="112">
        <f t="shared" si="10"/>
        <v>0</v>
      </c>
      <c r="AD8" s="112">
        <f t="shared" si="10"/>
        <v>0</v>
      </c>
      <c r="AE8" s="112">
        <f t="shared" si="10"/>
        <v>2</v>
      </c>
      <c r="AF8" s="112">
        <f t="shared" si="10"/>
        <v>0</v>
      </c>
      <c r="AG8" s="112">
        <f t="shared" si="10"/>
        <v>0</v>
      </c>
      <c r="AH8" s="112">
        <f t="shared" si="10"/>
        <v>1</v>
      </c>
      <c r="AI8" s="112">
        <f t="shared" si="10"/>
        <v>0</v>
      </c>
      <c r="AJ8" s="112">
        <f t="shared" si="10"/>
        <v>1</v>
      </c>
      <c r="AK8" s="112">
        <f t="shared" si="10"/>
        <v>0</v>
      </c>
      <c r="AL8" s="112">
        <f t="shared" si="10"/>
        <v>0</v>
      </c>
      <c r="AM8" s="112">
        <f t="shared" si="10"/>
        <v>0</v>
      </c>
      <c r="AO8" s="112">
        <f t="shared" si="10"/>
        <v>2</v>
      </c>
      <c r="AP8" s="112">
        <f t="shared" si="10"/>
        <v>3</v>
      </c>
      <c r="AQ8" s="112">
        <f t="shared" si="10"/>
        <v>2</v>
      </c>
      <c r="AR8" s="112">
        <f t="shared" si="10"/>
        <v>0</v>
      </c>
      <c r="AS8" s="112">
        <f t="shared" si="10"/>
        <v>1</v>
      </c>
      <c r="AT8" s="112">
        <f t="shared" si="10"/>
        <v>1</v>
      </c>
      <c r="AU8" s="112">
        <f t="shared" si="10"/>
        <v>0</v>
      </c>
      <c r="AV8" s="112">
        <f t="shared" si="10"/>
        <v>1</v>
      </c>
      <c r="AW8" s="112">
        <f t="shared" si="10"/>
        <v>1</v>
      </c>
      <c r="AX8" s="112">
        <f t="shared" si="10"/>
        <v>0</v>
      </c>
      <c r="AY8" s="112">
        <f t="shared" si="10"/>
        <v>1</v>
      </c>
      <c r="AZ8" s="112">
        <f t="shared" si="10"/>
        <v>0</v>
      </c>
      <c r="BB8" s="112">
        <f t="shared" si="10"/>
        <v>0</v>
      </c>
      <c r="BC8" s="112">
        <f t="shared" si="10"/>
        <v>0</v>
      </c>
      <c r="BD8" s="112">
        <f t="shared" si="10"/>
        <v>0</v>
      </c>
      <c r="BE8" s="112">
        <f t="shared" si="10"/>
        <v>0</v>
      </c>
      <c r="BF8" s="112">
        <f t="shared" si="10"/>
        <v>0</v>
      </c>
      <c r="BG8" s="112">
        <f t="shared" si="10"/>
        <v>0</v>
      </c>
      <c r="BH8" s="112">
        <f t="shared" si="10"/>
        <v>0</v>
      </c>
      <c r="BI8" s="112">
        <f t="shared" si="10"/>
        <v>0</v>
      </c>
      <c r="BJ8" s="112">
        <f t="shared" si="10"/>
        <v>0</v>
      </c>
      <c r="BK8" s="112">
        <f t="shared" si="10"/>
        <v>0</v>
      </c>
      <c r="BL8" s="112">
        <f t="shared" si="10"/>
        <v>0</v>
      </c>
      <c r="BM8" s="112">
        <f t="shared" si="10"/>
        <v>0</v>
      </c>
      <c r="BO8" s="112">
        <f t="shared" si="10"/>
        <v>0</v>
      </c>
      <c r="BP8" s="112">
        <f t="shared" si="10"/>
        <v>0</v>
      </c>
      <c r="BQ8" s="112">
        <f t="shared" si="10"/>
        <v>0</v>
      </c>
      <c r="BR8" s="112">
        <f t="shared" si="10"/>
        <v>0</v>
      </c>
      <c r="BS8" s="112">
        <f t="shared" si="10"/>
        <v>0</v>
      </c>
      <c r="BT8" s="112">
        <f t="shared" si="10"/>
        <v>0</v>
      </c>
      <c r="BU8" s="112">
        <f t="shared" si="10"/>
        <v>0</v>
      </c>
      <c r="BV8" s="112">
        <f t="shared" si="10"/>
        <v>0</v>
      </c>
      <c r="BW8" s="112">
        <f t="shared" si="10"/>
        <v>0</v>
      </c>
      <c r="BX8" s="112">
        <f t="shared" si="10"/>
        <v>0</v>
      </c>
      <c r="BY8" s="112">
        <f t="shared" si="10"/>
        <v>0</v>
      </c>
      <c r="BZ8" s="112">
        <f t="shared" si="10"/>
        <v>0</v>
      </c>
      <c r="CB8" s="112">
        <f t="shared" si="10"/>
        <v>0</v>
      </c>
      <c r="CC8" s="112">
        <f t="shared" si="10"/>
        <v>0</v>
      </c>
      <c r="CD8" s="112">
        <f t="shared" si="10"/>
        <v>0</v>
      </c>
      <c r="CE8" s="112">
        <f t="shared" si="10"/>
        <v>0</v>
      </c>
      <c r="CF8" s="112">
        <f t="shared" si="10"/>
        <v>0</v>
      </c>
      <c r="CG8" s="112">
        <f t="shared" si="10"/>
        <v>0</v>
      </c>
      <c r="CH8" s="112">
        <f t="shared" si="10"/>
        <v>0</v>
      </c>
      <c r="CI8" s="112">
        <f t="shared" si="10"/>
        <v>0</v>
      </c>
      <c r="CJ8" s="112">
        <f t="shared" si="10"/>
        <v>0</v>
      </c>
      <c r="CK8" s="112">
        <f t="shared" si="10"/>
        <v>0</v>
      </c>
      <c r="CL8" s="112">
        <f t="shared" si="10"/>
        <v>0</v>
      </c>
      <c r="CM8" s="112">
        <f t="shared" si="10"/>
        <v>0</v>
      </c>
    </row>
    <row r="9" spans="1:91" ht="14.1" customHeight="1">
      <c r="A9" s="113">
        <v>1.1000000000000001</v>
      </c>
      <c r="B9" s="97" t="s">
        <v>34</v>
      </c>
      <c r="C9" s="93">
        <v>1</v>
      </c>
      <c r="D9" s="93"/>
      <c r="E9" s="93"/>
      <c r="F9" s="93"/>
      <c r="G9" s="93"/>
      <c r="H9" s="114">
        <f t="shared" si="8"/>
        <v>38.888888888888893</v>
      </c>
      <c r="I9" s="97">
        <f t="shared" ref="I9:I20" si="11">J9+N9</f>
        <v>108</v>
      </c>
      <c r="J9" s="97">
        <f>O9*O$6+P9*P$6+Q9*Q$6+R9*R$6+S9*S$6+T9*T$6+U9*U$6+V9*V$6+W9*W$6+X9*X$6+Y9*Y$6+Z9*Z$6</f>
        <v>42</v>
      </c>
      <c r="K9" s="97">
        <v>30</v>
      </c>
      <c r="L9" s="97"/>
      <c r="M9" s="97">
        <v>12</v>
      </c>
      <c r="N9" s="97">
        <v>66</v>
      </c>
      <c r="O9" s="97">
        <v>3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B9" s="115">
        <f t="shared" ref="AB9:AM20" si="12">IF(ISERROR(SEARCH(AB$7,$C9,1)),"-",IF(COUNTIF($C9,AB$7)=1,1,IF(ISERROR(SEARCH(CONCATENATE(AB$7,","),$C9,1)),IF(ISERROR(SEARCH(CONCATENATE(",",AB$7),$C9,1)),"-",1),1)))</f>
        <v>1</v>
      </c>
      <c r="AC9" s="115" t="str">
        <f t="shared" si="12"/>
        <v>-</v>
      </c>
      <c r="AD9" s="115" t="str">
        <f t="shared" si="12"/>
        <v>-</v>
      </c>
      <c r="AE9" s="115" t="str">
        <f t="shared" si="12"/>
        <v>-</v>
      </c>
      <c r="AF9" s="115" t="str">
        <f t="shared" si="12"/>
        <v>-</v>
      </c>
      <c r="AG9" s="115" t="str">
        <f t="shared" si="12"/>
        <v>-</v>
      </c>
      <c r="AH9" s="115" t="str">
        <f t="shared" si="12"/>
        <v>-</v>
      </c>
      <c r="AI9" s="115" t="str">
        <f t="shared" si="12"/>
        <v>-</v>
      </c>
      <c r="AJ9" s="115" t="str">
        <f t="shared" si="12"/>
        <v>-</v>
      </c>
      <c r="AK9" s="115" t="str">
        <f t="shared" si="12"/>
        <v>-</v>
      </c>
      <c r="AL9" s="115" t="str">
        <f t="shared" si="12"/>
        <v>-</v>
      </c>
      <c r="AM9" s="115" t="str">
        <f t="shared" si="12"/>
        <v>-</v>
      </c>
      <c r="AO9" s="115" t="str">
        <f t="shared" ref="AO9:AZ20" si="13">IF(ISERROR(SEARCH(AO$7,$D9,1)),"-",IF(COUNTIF($D9,AO$7)=1,1,IF(ISERROR(SEARCH(CONCATENATE(AO$7,","),$D9,1)),IF(ISERROR(SEARCH(CONCATENATE(",",AO$7),$D9,1)),"-",1),1)))</f>
        <v>-</v>
      </c>
      <c r="AP9" s="115" t="str">
        <f t="shared" si="13"/>
        <v>-</v>
      </c>
      <c r="AQ9" s="115" t="str">
        <f t="shared" si="13"/>
        <v>-</v>
      </c>
      <c r="AR9" s="115" t="str">
        <f t="shared" si="13"/>
        <v>-</v>
      </c>
      <c r="AS9" s="115" t="str">
        <f t="shared" si="13"/>
        <v>-</v>
      </c>
      <c r="AT9" s="115" t="str">
        <f t="shared" si="13"/>
        <v>-</v>
      </c>
      <c r="AU9" s="115" t="str">
        <f t="shared" si="13"/>
        <v>-</v>
      </c>
      <c r="AV9" s="115" t="str">
        <f t="shared" si="13"/>
        <v>-</v>
      </c>
      <c r="AW9" s="115" t="str">
        <f t="shared" si="13"/>
        <v>-</v>
      </c>
      <c r="AX9" s="115" t="str">
        <f t="shared" si="13"/>
        <v>-</v>
      </c>
      <c r="AY9" s="115" t="str">
        <f t="shared" si="13"/>
        <v>-</v>
      </c>
      <c r="AZ9" s="115" t="str">
        <f t="shared" si="13"/>
        <v>-</v>
      </c>
      <c r="BB9" s="115" t="str">
        <f t="shared" ref="BB9:BM20" si="14">IF(ISERROR(SEARCH(BB$7,$E9,1)),"-",IF(COUNTIF($E9,BB$7)=1,1,IF(ISERROR(SEARCH(CONCATENATE(BB$7,","),$E9,1)),IF(ISERROR(SEARCH(CONCATENATE(",",BB$7),$E9,1)),"-",1),1)))</f>
        <v>-</v>
      </c>
      <c r="BC9" s="115" t="str">
        <f t="shared" si="14"/>
        <v>-</v>
      </c>
      <c r="BD9" s="115" t="str">
        <f t="shared" si="14"/>
        <v>-</v>
      </c>
      <c r="BE9" s="115" t="str">
        <f t="shared" si="14"/>
        <v>-</v>
      </c>
      <c r="BF9" s="115" t="str">
        <f t="shared" si="14"/>
        <v>-</v>
      </c>
      <c r="BG9" s="115" t="str">
        <f t="shared" si="14"/>
        <v>-</v>
      </c>
      <c r="BH9" s="115" t="str">
        <f t="shared" si="14"/>
        <v>-</v>
      </c>
      <c r="BI9" s="115" t="str">
        <f t="shared" si="14"/>
        <v>-</v>
      </c>
      <c r="BJ9" s="115" t="str">
        <f t="shared" si="14"/>
        <v>-</v>
      </c>
      <c r="BK9" s="115" t="str">
        <f t="shared" si="14"/>
        <v>-</v>
      </c>
      <c r="BL9" s="115" t="str">
        <f t="shared" si="14"/>
        <v>-</v>
      </c>
      <c r="BM9" s="115" t="str">
        <f t="shared" si="14"/>
        <v>-</v>
      </c>
      <c r="BO9" s="115" t="str">
        <f t="shared" ref="BO9:BZ20" si="15">IF(ISERROR(SEARCH(BO$7,$F9,1)),"-",IF(COUNTIF($F9,BO$7)=1,1,IF(ISERROR(SEARCH(CONCATENATE(BO$7,","),$F9,1)),IF(ISERROR(SEARCH(CONCATENATE(",",BO$7),$F9,1)),"-",1),1)))</f>
        <v>-</v>
      </c>
      <c r="BP9" s="115" t="str">
        <f t="shared" si="15"/>
        <v>-</v>
      </c>
      <c r="BQ9" s="115" t="str">
        <f t="shared" si="15"/>
        <v>-</v>
      </c>
      <c r="BR9" s="115" t="str">
        <f t="shared" si="15"/>
        <v>-</v>
      </c>
      <c r="BS9" s="115" t="str">
        <f t="shared" si="15"/>
        <v>-</v>
      </c>
      <c r="BT9" s="115" t="str">
        <f t="shared" si="15"/>
        <v>-</v>
      </c>
      <c r="BU9" s="115" t="str">
        <f t="shared" si="15"/>
        <v>-</v>
      </c>
      <c r="BV9" s="115" t="str">
        <f t="shared" si="15"/>
        <v>-</v>
      </c>
      <c r="BW9" s="115" t="str">
        <f t="shared" si="15"/>
        <v>-</v>
      </c>
      <c r="BX9" s="115" t="str">
        <f t="shared" si="15"/>
        <v>-</v>
      </c>
      <c r="BY9" s="115" t="str">
        <f t="shared" si="15"/>
        <v>-</v>
      </c>
      <c r="BZ9" s="115" t="str">
        <f t="shared" si="15"/>
        <v>-</v>
      </c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</row>
    <row r="10" spans="1:91" ht="14.1" customHeight="1">
      <c r="A10" s="113">
        <v>2</v>
      </c>
      <c r="B10" s="97" t="s">
        <v>35</v>
      </c>
      <c r="C10" s="93"/>
      <c r="D10" s="93">
        <v>2</v>
      </c>
      <c r="E10" s="93"/>
      <c r="F10" s="93"/>
      <c r="G10" s="93"/>
      <c r="H10" s="114">
        <f t="shared" si="8"/>
        <v>44.444444444444443</v>
      </c>
      <c r="I10" s="97">
        <f t="shared" si="11"/>
        <v>54</v>
      </c>
      <c r="J10" s="97">
        <f>O10*O$6+P10*P$6+Q10*Q$6+R10*R$6+S10*S$6+T10*T$6+U10*U$6+V10*V$6+W10*W$6+X10*X$6+Y10*Y$6+Z10*Z$6</f>
        <v>24</v>
      </c>
      <c r="K10" s="97">
        <v>16</v>
      </c>
      <c r="L10" s="97"/>
      <c r="M10" s="97">
        <v>8</v>
      </c>
      <c r="N10" s="97">
        <v>30</v>
      </c>
      <c r="O10" s="97"/>
      <c r="P10" s="97">
        <v>3</v>
      </c>
      <c r="Q10" s="97"/>
      <c r="R10" s="97"/>
      <c r="S10" s="97"/>
      <c r="T10" s="97"/>
      <c r="U10" s="97"/>
      <c r="V10" s="97"/>
      <c r="W10" s="97"/>
      <c r="X10" s="97"/>
      <c r="Y10" s="97"/>
      <c r="Z10" s="97"/>
      <c r="AB10" s="115" t="str">
        <f t="shared" si="12"/>
        <v>-</v>
      </c>
      <c r="AC10" s="115" t="str">
        <f t="shared" si="12"/>
        <v>-</v>
      </c>
      <c r="AD10" s="115" t="str">
        <f t="shared" si="12"/>
        <v>-</v>
      </c>
      <c r="AE10" s="115" t="str">
        <f t="shared" si="12"/>
        <v>-</v>
      </c>
      <c r="AF10" s="115" t="str">
        <f t="shared" si="12"/>
        <v>-</v>
      </c>
      <c r="AG10" s="115" t="str">
        <f t="shared" si="12"/>
        <v>-</v>
      </c>
      <c r="AH10" s="115" t="str">
        <f t="shared" si="12"/>
        <v>-</v>
      </c>
      <c r="AI10" s="115" t="str">
        <f t="shared" si="12"/>
        <v>-</v>
      </c>
      <c r="AJ10" s="115" t="str">
        <f t="shared" si="12"/>
        <v>-</v>
      </c>
      <c r="AK10" s="115" t="str">
        <f t="shared" si="12"/>
        <v>-</v>
      </c>
      <c r="AL10" s="115" t="str">
        <f t="shared" si="12"/>
        <v>-</v>
      </c>
      <c r="AM10" s="115" t="str">
        <f t="shared" si="12"/>
        <v>-</v>
      </c>
      <c r="AO10" s="115" t="str">
        <f t="shared" si="13"/>
        <v>-</v>
      </c>
      <c r="AP10" s="115">
        <f t="shared" si="13"/>
        <v>1</v>
      </c>
      <c r="AQ10" s="115" t="str">
        <f t="shared" si="13"/>
        <v>-</v>
      </c>
      <c r="AR10" s="115" t="str">
        <f t="shared" si="13"/>
        <v>-</v>
      </c>
      <c r="AS10" s="115" t="str">
        <f t="shared" si="13"/>
        <v>-</v>
      </c>
      <c r="AT10" s="115" t="str">
        <f t="shared" si="13"/>
        <v>-</v>
      </c>
      <c r="AU10" s="115" t="str">
        <f t="shared" si="13"/>
        <v>-</v>
      </c>
      <c r="AV10" s="115" t="str">
        <f t="shared" si="13"/>
        <v>-</v>
      </c>
      <c r="AW10" s="115" t="str">
        <f t="shared" si="13"/>
        <v>-</v>
      </c>
      <c r="AX10" s="115" t="str">
        <f t="shared" si="13"/>
        <v>-</v>
      </c>
      <c r="AY10" s="115" t="str">
        <f t="shared" si="13"/>
        <v>-</v>
      </c>
      <c r="AZ10" s="115" t="str">
        <f t="shared" si="13"/>
        <v>-</v>
      </c>
      <c r="BB10" s="115" t="str">
        <f t="shared" si="14"/>
        <v>-</v>
      </c>
      <c r="BC10" s="115" t="str">
        <f t="shared" si="14"/>
        <v>-</v>
      </c>
      <c r="BD10" s="115" t="str">
        <f t="shared" si="14"/>
        <v>-</v>
      </c>
      <c r="BE10" s="115" t="str">
        <f t="shared" si="14"/>
        <v>-</v>
      </c>
      <c r="BF10" s="115" t="str">
        <f t="shared" si="14"/>
        <v>-</v>
      </c>
      <c r="BG10" s="115" t="str">
        <f t="shared" si="14"/>
        <v>-</v>
      </c>
      <c r="BH10" s="115" t="str">
        <f t="shared" si="14"/>
        <v>-</v>
      </c>
      <c r="BI10" s="115" t="str">
        <f t="shared" si="14"/>
        <v>-</v>
      </c>
      <c r="BJ10" s="115" t="str">
        <f t="shared" si="14"/>
        <v>-</v>
      </c>
      <c r="BK10" s="115" t="str">
        <f t="shared" si="14"/>
        <v>-</v>
      </c>
      <c r="BL10" s="115" t="str">
        <f t="shared" si="14"/>
        <v>-</v>
      </c>
      <c r="BM10" s="115" t="str">
        <f t="shared" si="14"/>
        <v>-</v>
      </c>
      <c r="BO10" s="115" t="str">
        <f t="shared" si="15"/>
        <v>-</v>
      </c>
      <c r="BP10" s="115" t="str">
        <f t="shared" si="15"/>
        <v>-</v>
      </c>
      <c r="BQ10" s="115" t="str">
        <f t="shared" si="15"/>
        <v>-</v>
      </c>
      <c r="BR10" s="115" t="str">
        <f t="shared" si="15"/>
        <v>-</v>
      </c>
      <c r="BS10" s="115" t="str">
        <f t="shared" si="15"/>
        <v>-</v>
      </c>
      <c r="BT10" s="115" t="str">
        <f t="shared" si="15"/>
        <v>-</v>
      </c>
      <c r="BU10" s="115" t="str">
        <f t="shared" si="15"/>
        <v>-</v>
      </c>
      <c r="BV10" s="115" t="str">
        <f t="shared" si="15"/>
        <v>-</v>
      </c>
      <c r="BW10" s="115" t="str">
        <f t="shared" si="15"/>
        <v>-</v>
      </c>
      <c r="BX10" s="115" t="str">
        <f t="shared" si="15"/>
        <v>-</v>
      </c>
      <c r="BY10" s="115" t="str">
        <f t="shared" si="15"/>
        <v>-</v>
      </c>
      <c r="BZ10" s="115" t="str">
        <f t="shared" si="15"/>
        <v>-</v>
      </c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</row>
    <row r="11" spans="1:91" ht="14.1" customHeight="1">
      <c r="A11" s="113">
        <v>3</v>
      </c>
      <c r="B11" s="97" t="s">
        <v>36</v>
      </c>
      <c r="C11" s="93"/>
      <c r="D11" s="93">
        <v>1</v>
      </c>
      <c r="E11" s="93"/>
      <c r="F11" s="93"/>
      <c r="G11" s="93"/>
      <c r="H11" s="114">
        <f t="shared" si="8"/>
        <v>51.851851851851848</v>
      </c>
      <c r="I11" s="97">
        <f t="shared" si="11"/>
        <v>81</v>
      </c>
      <c r="J11" s="97">
        <f t="shared" ref="J11:J20" si="16">O11*O$6+P11*P$6+Q11*Q$6+R11*R$6+S11*S$6+T11*T$6+U11*U$6+V11*V$6+W11*W$6+X11*X$6+Y11*Y$6+Z11*Z$6</f>
        <v>42</v>
      </c>
      <c r="K11" s="97">
        <v>30</v>
      </c>
      <c r="L11" s="97"/>
      <c r="M11" s="97">
        <v>12</v>
      </c>
      <c r="N11" s="97">
        <v>39</v>
      </c>
      <c r="O11" s="97">
        <v>3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B11" s="115" t="str">
        <f t="shared" si="12"/>
        <v>-</v>
      </c>
      <c r="AC11" s="115" t="str">
        <f t="shared" si="12"/>
        <v>-</v>
      </c>
      <c r="AD11" s="115" t="str">
        <f t="shared" si="12"/>
        <v>-</v>
      </c>
      <c r="AE11" s="115" t="str">
        <f t="shared" si="12"/>
        <v>-</v>
      </c>
      <c r="AF11" s="115" t="str">
        <f t="shared" si="12"/>
        <v>-</v>
      </c>
      <c r="AG11" s="115" t="str">
        <f t="shared" si="12"/>
        <v>-</v>
      </c>
      <c r="AH11" s="115" t="str">
        <f t="shared" si="12"/>
        <v>-</v>
      </c>
      <c r="AI11" s="115" t="str">
        <f t="shared" si="12"/>
        <v>-</v>
      </c>
      <c r="AJ11" s="115" t="str">
        <f t="shared" si="12"/>
        <v>-</v>
      </c>
      <c r="AK11" s="115" t="str">
        <f t="shared" si="12"/>
        <v>-</v>
      </c>
      <c r="AL11" s="115" t="str">
        <f t="shared" si="12"/>
        <v>-</v>
      </c>
      <c r="AM11" s="115" t="str">
        <f t="shared" si="12"/>
        <v>-</v>
      </c>
      <c r="AO11" s="115">
        <f t="shared" si="13"/>
        <v>1</v>
      </c>
      <c r="AP11" s="115" t="str">
        <f t="shared" si="13"/>
        <v>-</v>
      </c>
      <c r="AQ11" s="115" t="str">
        <f t="shared" si="13"/>
        <v>-</v>
      </c>
      <c r="AR11" s="115" t="str">
        <f t="shared" si="13"/>
        <v>-</v>
      </c>
      <c r="AS11" s="115" t="str">
        <f t="shared" si="13"/>
        <v>-</v>
      </c>
      <c r="AT11" s="115" t="str">
        <f t="shared" si="13"/>
        <v>-</v>
      </c>
      <c r="AU11" s="115" t="str">
        <f t="shared" si="13"/>
        <v>-</v>
      </c>
      <c r="AV11" s="115" t="str">
        <f t="shared" si="13"/>
        <v>-</v>
      </c>
      <c r="AW11" s="115" t="str">
        <f t="shared" si="13"/>
        <v>-</v>
      </c>
      <c r="AX11" s="115" t="str">
        <f t="shared" si="13"/>
        <v>-</v>
      </c>
      <c r="AY11" s="115" t="str">
        <f t="shared" si="13"/>
        <v>-</v>
      </c>
      <c r="AZ11" s="115" t="str">
        <f t="shared" si="13"/>
        <v>-</v>
      </c>
      <c r="BB11" s="115" t="str">
        <f t="shared" si="14"/>
        <v>-</v>
      </c>
      <c r="BC11" s="115" t="str">
        <f t="shared" si="14"/>
        <v>-</v>
      </c>
      <c r="BD11" s="115" t="str">
        <f t="shared" si="14"/>
        <v>-</v>
      </c>
      <c r="BE11" s="115" t="str">
        <f t="shared" si="14"/>
        <v>-</v>
      </c>
      <c r="BF11" s="115" t="str">
        <f t="shared" si="14"/>
        <v>-</v>
      </c>
      <c r="BG11" s="115" t="str">
        <f t="shared" si="14"/>
        <v>-</v>
      </c>
      <c r="BH11" s="115" t="str">
        <f t="shared" si="14"/>
        <v>-</v>
      </c>
      <c r="BI11" s="115" t="str">
        <f t="shared" si="14"/>
        <v>-</v>
      </c>
      <c r="BJ11" s="115" t="str">
        <f t="shared" si="14"/>
        <v>-</v>
      </c>
      <c r="BK11" s="115" t="str">
        <f t="shared" si="14"/>
        <v>-</v>
      </c>
      <c r="BL11" s="115" t="str">
        <f t="shared" si="14"/>
        <v>-</v>
      </c>
      <c r="BM11" s="115" t="str">
        <f t="shared" si="14"/>
        <v>-</v>
      </c>
      <c r="BO11" s="115" t="str">
        <f t="shared" si="15"/>
        <v>-</v>
      </c>
      <c r="BP11" s="115" t="str">
        <f t="shared" si="15"/>
        <v>-</v>
      </c>
      <c r="BQ11" s="115" t="str">
        <f t="shared" si="15"/>
        <v>-</v>
      </c>
      <c r="BR11" s="115" t="str">
        <f t="shared" si="15"/>
        <v>-</v>
      </c>
      <c r="BS11" s="115" t="str">
        <f t="shared" si="15"/>
        <v>-</v>
      </c>
      <c r="BT11" s="115" t="str">
        <f t="shared" si="15"/>
        <v>-</v>
      </c>
      <c r="BU11" s="115" t="str">
        <f t="shared" si="15"/>
        <v>-</v>
      </c>
      <c r="BV11" s="115" t="str">
        <f t="shared" si="15"/>
        <v>-</v>
      </c>
      <c r="BW11" s="115" t="str">
        <f t="shared" si="15"/>
        <v>-</v>
      </c>
      <c r="BX11" s="115" t="str">
        <f t="shared" si="15"/>
        <v>-</v>
      </c>
      <c r="BY11" s="115" t="str">
        <f t="shared" si="15"/>
        <v>-</v>
      </c>
      <c r="BZ11" s="115" t="str">
        <f t="shared" si="15"/>
        <v>-</v>
      </c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</row>
    <row r="12" spans="1:91" ht="14.1" customHeight="1">
      <c r="A12" s="113">
        <v>4</v>
      </c>
      <c r="B12" s="97" t="s">
        <v>37</v>
      </c>
      <c r="C12" s="93">
        <v>4</v>
      </c>
      <c r="D12" s="93"/>
      <c r="E12" s="93"/>
      <c r="F12" s="93"/>
      <c r="G12" s="93"/>
      <c r="H12" s="114">
        <f t="shared" si="8"/>
        <v>51.851851851851848</v>
      </c>
      <c r="I12" s="97">
        <f t="shared" si="11"/>
        <v>108</v>
      </c>
      <c r="J12" s="97">
        <f t="shared" si="16"/>
        <v>56</v>
      </c>
      <c r="K12" s="97">
        <v>42</v>
      </c>
      <c r="L12" s="97"/>
      <c r="M12" s="97">
        <v>14</v>
      </c>
      <c r="N12" s="97">
        <v>52</v>
      </c>
      <c r="O12" s="97"/>
      <c r="P12" s="97"/>
      <c r="Q12" s="97"/>
      <c r="R12" s="97">
        <v>4</v>
      </c>
      <c r="S12" s="97"/>
      <c r="T12" s="97"/>
      <c r="U12" s="97"/>
      <c r="V12" s="97"/>
      <c r="W12" s="97"/>
      <c r="X12" s="97"/>
      <c r="Y12" s="97"/>
      <c r="Z12" s="97"/>
      <c r="AB12" s="115" t="str">
        <f t="shared" si="12"/>
        <v>-</v>
      </c>
      <c r="AC12" s="115" t="str">
        <f t="shared" si="12"/>
        <v>-</v>
      </c>
      <c r="AD12" s="115" t="str">
        <f t="shared" si="12"/>
        <v>-</v>
      </c>
      <c r="AE12" s="115">
        <f t="shared" si="12"/>
        <v>1</v>
      </c>
      <c r="AF12" s="115" t="str">
        <f t="shared" si="12"/>
        <v>-</v>
      </c>
      <c r="AG12" s="115" t="str">
        <f t="shared" si="12"/>
        <v>-</v>
      </c>
      <c r="AH12" s="115" t="str">
        <f t="shared" si="12"/>
        <v>-</v>
      </c>
      <c r="AI12" s="115" t="str">
        <f t="shared" si="12"/>
        <v>-</v>
      </c>
      <c r="AJ12" s="115" t="str">
        <f t="shared" si="12"/>
        <v>-</v>
      </c>
      <c r="AK12" s="115" t="str">
        <f t="shared" si="12"/>
        <v>-</v>
      </c>
      <c r="AL12" s="115" t="str">
        <f t="shared" si="12"/>
        <v>-</v>
      </c>
      <c r="AM12" s="115" t="str">
        <f t="shared" si="12"/>
        <v>-</v>
      </c>
      <c r="AO12" s="115" t="str">
        <f t="shared" si="13"/>
        <v>-</v>
      </c>
      <c r="AP12" s="115" t="str">
        <f t="shared" si="13"/>
        <v>-</v>
      </c>
      <c r="AQ12" s="115" t="str">
        <f t="shared" si="13"/>
        <v>-</v>
      </c>
      <c r="AR12" s="115" t="str">
        <f t="shared" si="13"/>
        <v>-</v>
      </c>
      <c r="AS12" s="115" t="str">
        <f t="shared" si="13"/>
        <v>-</v>
      </c>
      <c r="AT12" s="115" t="str">
        <f t="shared" si="13"/>
        <v>-</v>
      </c>
      <c r="AU12" s="115" t="str">
        <f t="shared" si="13"/>
        <v>-</v>
      </c>
      <c r="AV12" s="115" t="str">
        <f t="shared" si="13"/>
        <v>-</v>
      </c>
      <c r="AW12" s="115" t="str">
        <f t="shared" si="13"/>
        <v>-</v>
      </c>
      <c r="AX12" s="115" t="str">
        <f t="shared" si="13"/>
        <v>-</v>
      </c>
      <c r="AY12" s="115" t="str">
        <f t="shared" si="13"/>
        <v>-</v>
      </c>
      <c r="AZ12" s="115" t="str">
        <f t="shared" si="13"/>
        <v>-</v>
      </c>
      <c r="BB12" s="115" t="str">
        <f t="shared" si="14"/>
        <v>-</v>
      </c>
      <c r="BC12" s="115" t="str">
        <f t="shared" si="14"/>
        <v>-</v>
      </c>
      <c r="BD12" s="115" t="str">
        <f t="shared" si="14"/>
        <v>-</v>
      </c>
      <c r="BE12" s="115" t="str">
        <f t="shared" si="14"/>
        <v>-</v>
      </c>
      <c r="BF12" s="115" t="str">
        <f t="shared" si="14"/>
        <v>-</v>
      </c>
      <c r="BG12" s="115" t="str">
        <f t="shared" si="14"/>
        <v>-</v>
      </c>
      <c r="BH12" s="115" t="str">
        <f t="shared" si="14"/>
        <v>-</v>
      </c>
      <c r="BI12" s="115" t="str">
        <f t="shared" si="14"/>
        <v>-</v>
      </c>
      <c r="BJ12" s="115" t="str">
        <f t="shared" si="14"/>
        <v>-</v>
      </c>
      <c r="BK12" s="115" t="str">
        <f t="shared" si="14"/>
        <v>-</v>
      </c>
      <c r="BL12" s="115" t="str">
        <f t="shared" si="14"/>
        <v>-</v>
      </c>
      <c r="BM12" s="115" t="str">
        <f t="shared" si="14"/>
        <v>-</v>
      </c>
      <c r="BO12" s="115" t="str">
        <f t="shared" si="15"/>
        <v>-</v>
      </c>
      <c r="BP12" s="115" t="str">
        <f t="shared" si="15"/>
        <v>-</v>
      </c>
      <c r="BQ12" s="115" t="str">
        <f t="shared" si="15"/>
        <v>-</v>
      </c>
      <c r="BR12" s="115" t="str">
        <f t="shared" si="15"/>
        <v>-</v>
      </c>
      <c r="BS12" s="115" t="str">
        <f t="shared" si="15"/>
        <v>-</v>
      </c>
      <c r="BT12" s="115" t="str">
        <f t="shared" si="15"/>
        <v>-</v>
      </c>
      <c r="BU12" s="115" t="str">
        <f t="shared" si="15"/>
        <v>-</v>
      </c>
      <c r="BV12" s="115" t="str">
        <f t="shared" si="15"/>
        <v>-</v>
      </c>
      <c r="BW12" s="115" t="str">
        <f t="shared" si="15"/>
        <v>-</v>
      </c>
      <c r="BX12" s="115" t="str">
        <f t="shared" si="15"/>
        <v>-</v>
      </c>
      <c r="BY12" s="115" t="str">
        <f t="shared" si="15"/>
        <v>-</v>
      </c>
      <c r="BZ12" s="115" t="str">
        <f t="shared" si="15"/>
        <v>-</v>
      </c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</row>
    <row r="13" spans="1:91" ht="14.1" customHeight="1">
      <c r="A13" s="113">
        <v>5</v>
      </c>
      <c r="B13" s="97" t="s">
        <v>38</v>
      </c>
      <c r="C13" s="93"/>
      <c r="D13" s="93">
        <v>11</v>
      </c>
      <c r="E13" s="93"/>
      <c r="F13" s="93"/>
      <c r="G13" s="93"/>
      <c r="H13" s="114">
        <f t="shared" si="8"/>
        <v>44.444444444444443</v>
      </c>
      <c r="I13" s="97">
        <f t="shared" si="11"/>
        <v>54</v>
      </c>
      <c r="J13" s="97">
        <f t="shared" si="16"/>
        <v>24</v>
      </c>
      <c r="K13" s="97">
        <v>16</v>
      </c>
      <c r="L13" s="97"/>
      <c r="M13" s="97">
        <v>8</v>
      </c>
      <c r="N13" s="97">
        <v>30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>
        <v>3</v>
      </c>
      <c r="Z13" s="97"/>
      <c r="AB13" s="115" t="str">
        <f t="shared" si="12"/>
        <v>-</v>
      </c>
      <c r="AC13" s="115" t="str">
        <f t="shared" si="12"/>
        <v>-</v>
      </c>
      <c r="AD13" s="115" t="str">
        <f t="shared" si="12"/>
        <v>-</v>
      </c>
      <c r="AE13" s="115" t="str">
        <f t="shared" si="12"/>
        <v>-</v>
      </c>
      <c r="AF13" s="115" t="str">
        <f t="shared" si="12"/>
        <v>-</v>
      </c>
      <c r="AG13" s="115" t="str">
        <f t="shared" si="12"/>
        <v>-</v>
      </c>
      <c r="AH13" s="115" t="str">
        <f t="shared" si="12"/>
        <v>-</v>
      </c>
      <c r="AI13" s="115" t="str">
        <f t="shared" si="12"/>
        <v>-</v>
      </c>
      <c r="AJ13" s="115" t="str">
        <f t="shared" si="12"/>
        <v>-</v>
      </c>
      <c r="AK13" s="115" t="str">
        <f t="shared" si="12"/>
        <v>-</v>
      </c>
      <c r="AL13" s="115" t="str">
        <f t="shared" si="12"/>
        <v>-</v>
      </c>
      <c r="AM13" s="115" t="str">
        <f t="shared" si="12"/>
        <v>-</v>
      </c>
      <c r="AO13" s="115" t="str">
        <f t="shared" si="13"/>
        <v>-</v>
      </c>
      <c r="AP13" s="115" t="str">
        <f t="shared" si="13"/>
        <v>-</v>
      </c>
      <c r="AQ13" s="115" t="str">
        <f t="shared" si="13"/>
        <v>-</v>
      </c>
      <c r="AR13" s="115" t="str">
        <f t="shared" si="13"/>
        <v>-</v>
      </c>
      <c r="AS13" s="115" t="str">
        <f t="shared" si="13"/>
        <v>-</v>
      </c>
      <c r="AT13" s="115" t="str">
        <f t="shared" si="13"/>
        <v>-</v>
      </c>
      <c r="AU13" s="115" t="str">
        <f t="shared" si="13"/>
        <v>-</v>
      </c>
      <c r="AV13" s="115" t="str">
        <f t="shared" si="13"/>
        <v>-</v>
      </c>
      <c r="AW13" s="115" t="str">
        <f t="shared" si="13"/>
        <v>-</v>
      </c>
      <c r="AX13" s="115" t="str">
        <f t="shared" si="13"/>
        <v>-</v>
      </c>
      <c r="AY13" s="115">
        <f t="shared" si="13"/>
        <v>1</v>
      </c>
      <c r="AZ13" s="115" t="str">
        <f t="shared" si="13"/>
        <v>-</v>
      </c>
      <c r="BB13" s="115" t="str">
        <f t="shared" si="14"/>
        <v>-</v>
      </c>
      <c r="BC13" s="115" t="str">
        <f t="shared" si="14"/>
        <v>-</v>
      </c>
      <c r="BD13" s="115" t="str">
        <f t="shared" si="14"/>
        <v>-</v>
      </c>
      <c r="BE13" s="115" t="str">
        <f t="shared" si="14"/>
        <v>-</v>
      </c>
      <c r="BF13" s="115" t="str">
        <f t="shared" si="14"/>
        <v>-</v>
      </c>
      <c r="BG13" s="115" t="str">
        <f t="shared" si="14"/>
        <v>-</v>
      </c>
      <c r="BH13" s="115" t="str">
        <f t="shared" si="14"/>
        <v>-</v>
      </c>
      <c r="BI13" s="115" t="str">
        <f t="shared" si="14"/>
        <v>-</v>
      </c>
      <c r="BJ13" s="115" t="str">
        <f t="shared" si="14"/>
        <v>-</v>
      </c>
      <c r="BK13" s="115" t="str">
        <f t="shared" si="14"/>
        <v>-</v>
      </c>
      <c r="BL13" s="115" t="str">
        <f t="shared" si="14"/>
        <v>-</v>
      </c>
      <c r="BM13" s="115" t="str">
        <f t="shared" si="14"/>
        <v>-</v>
      </c>
      <c r="BO13" s="115" t="str">
        <f t="shared" si="15"/>
        <v>-</v>
      </c>
      <c r="BP13" s="115" t="str">
        <f t="shared" si="15"/>
        <v>-</v>
      </c>
      <c r="BQ13" s="115" t="str">
        <f t="shared" si="15"/>
        <v>-</v>
      </c>
      <c r="BR13" s="115" t="str">
        <f t="shared" si="15"/>
        <v>-</v>
      </c>
      <c r="BS13" s="115" t="str">
        <f t="shared" si="15"/>
        <v>-</v>
      </c>
      <c r="BT13" s="115" t="str">
        <f t="shared" si="15"/>
        <v>-</v>
      </c>
      <c r="BU13" s="115" t="str">
        <f t="shared" si="15"/>
        <v>-</v>
      </c>
      <c r="BV13" s="115" t="str">
        <f t="shared" si="15"/>
        <v>-</v>
      </c>
      <c r="BW13" s="115" t="str">
        <f t="shared" si="15"/>
        <v>-</v>
      </c>
      <c r="BX13" s="115" t="str">
        <f t="shared" si="15"/>
        <v>-</v>
      </c>
      <c r="BY13" s="115" t="str">
        <f t="shared" si="15"/>
        <v>-</v>
      </c>
      <c r="BZ13" s="115" t="str">
        <f t="shared" si="15"/>
        <v>-</v>
      </c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</row>
    <row r="14" spans="1:91" ht="14.1" customHeight="1">
      <c r="A14" s="113">
        <v>6</v>
      </c>
      <c r="B14" s="97" t="s">
        <v>39</v>
      </c>
      <c r="C14" s="93"/>
      <c r="D14" s="93">
        <v>5</v>
      </c>
      <c r="E14" s="93"/>
      <c r="F14" s="93"/>
      <c r="G14" s="93"/>
      <c r="H14" s="114">
        <f t="shared" si="8"/>
        <v>29.629629629629626</v>
      </c>
      <c r="I14" s="97">
        <f t="shared" si="11"/>
        <v>54</v>
      </c>
      <c r="J14" s="97">
        <f t="shared" si="16"/>
        <v>16</v>
      </c>
      <c r="K14" s="97">
        <v>10</v>
      </c>
      <c r="L14" s="97"/>
      <c r="M14" s="97">
        <v>8</v>
      </c>
      <c r="N14" s="97">
        <v>38</v>
      </c>
      <c r="O14" s="97"/>
      <c r="P14" s="97"/>
      <c r="Q14" s="97"/>
      <c r="R14" s="97"/>
      <c r="S14" s="97">
        <v>2</v>
      </c>
      <c r="T14" s="97"/>
      <c r="U14" s="97"/>
      <c r="V14" s="97"/>
      <c r="W14" s="97"/>
      <c r="X14" s="97"/>
      <c r="Y14" s="97"/>
      <c r="Z14" s="97"/>
      <c r="AB14" s="115" t="str">
        <f t="shared" si="12"/>
        <v>-</v>
      </c>
      <c r="AC14" s="115" t="str">
        <f t="shared" si="12"/>
        <v>-</v>
      </c>
      <c r="AD14" s="115" t="str">
        <f t="shared" si="12"/>
        <v>-</v>
      </c>
      <c r="AE14" s="115" t="str">
        <f t="shared" si="12"/>
        <v>-</v>
      </c>
      <c r="AF14" s="115" t="str">
        <f t="shared" si="12"/>
        <v>-</v>
      </c>
      <c r="AG14" s="115" t="str">
        <f t="shared" si="12"/>
        <v>-</v>
      </c>
      <c r="AH14" s="115" t="str">
        <f t="shared" si="12"/>
        <v>-</v>
      </c>
      <c r="AI14" s="115" t="str">
        <f t="shared" si="12"/>
        <v>-</v>
      </c>
      <c r="AJ14" s="115" t="str">
        <f t="shared" si="12"/>
        <v>-</v>
      </c>
      <c r="AK14" s="115" t="str">
        <f t="shared" si="12"/>
        <v>-</v>
      </c>
      <c r="AL14" s="115" t="str">
        <f t="shared" si="12"/>
        <v>-</v>
      </c>
      <c r="AM14" s="115" t="str">
        <f t="shared" si="12"/>
        <v>-</v>
      </c>
      <c r="AO14" s="115" t="str">
        <f t="shared" si="13"/>
        <v>-</v>
      </c>
      <c r="AP14" s="115" t="str">
        <f t="shared" si="13"/>
        <v>-</v>
      </c>
      <c r="AQ14" s="115" t="str">
        <f t="shared" si="13"/>
        <v>-</v>
      </c>
      <c r="AR14" s="115" t="str">
        <f t="shared" si="13"/>
        <v>-</v>
      </c>
      <c r="AS14" s="115">
        <f t="shared" si="13"/>
        <v>1</v>
      </c>
      <c r="AT14" s="115" t="str">
        <f t="shared" si="13"/>
        <v>-</v>
      </c>
      <c r="AU14" s="115" t="str">
        <f t="shared" si="13"/>
        <v>-</v>
      </c>
      <c r="AV14" s="115" t="str">
        <f t="shared" si="13"/>
        <v>-</v>
      </c>
      <c r="AW14" s="115" t="str">
        <f t="shared" si="13"/>
        <v>-</v>
      </c>
      <c r="AX14" s="115" t="str">
        <f t="shared" si="13"/>
        <v>-</v>
      </c>
      <c r="AY14" s="115" t="str">
        <f t="shared" si="13"/>
        <v>-</v>
      </c>
      <c r="AZ14" s="115" t="str">
        <f t="shared" si="13"/>
        <v>-</v>
      </c>
      <c r="BB14" s="115" t="str">
        <f t="shared" si="14"/>
        <v>-</v>
      </c>
      <c r="BC14" s="115" t="str">
        <f t="shared" si="14"/>
        <v>-</v>
      </c>
      <c r="BD14" s="115" t="str">
        <f t="shared" si="14"/>
        <v>-</v>
      </c>
      <c r="BE14" s="115" t="str">
        <f t="shared" si="14"/>
        <v>-</v>
      </c>
      <c r="BF14" s="115" t="str">
        <f t="shared" si="14"/>
        <v>-</v>
      </c>
      <c r="BG14" s="115" t="str">
        <f t="shared" si="14"/>
        <v>-</v>
      </c>
      <c r="BH14" s="115" t="str">
        <f t="shared" si="14"/>
        <v>-</v>
      </c>
      <c r="BI14" s="115" t="str">
        <f t="shared" si="14"/>
        <v>-</v>
      </c>
      <c r="BJ14" s="115" t="str">
        <f t="shared" si="14"/>
        <v>-</v>
      </c>
      <c r="BK14" s="115" t="str">
        <f t="shared" si="14"/>
        <v>-</v>
      </c>
      <c r="BL14" s="115" t="str">
        <f t="shared" si="14"/>
        <v>-</v>
      </c>
      <c r="BM14" s="115" t="str">
        <f t="shared" si="14"/>
        <v>-</v>
      </c>
      <c r="BO14" s="115" t="str">
        <f t="shared" si="15"/>
        <v>-</v>
      </c>
      <c r="BP14" s="115" t="str">
        <f t="shared" si="15"/>
        <v>-</v>
      </c>
      <c r="BQ14" s="115" t="str">
        <f t="shared" si="15"/>
        <v>-</v>
      </c>
      <c r="BR14" s="115" t="str">
        <f t="shared" si="15"/>
        <v>-</v>
      </c>
      <c r="BS14" s="115" t="str">
        <f t="shared" si="15"/>
        <v>-</v>
      </c>
      <c r="BT14" s="115" t="str">
        <f t="shared" si="15"/>
        <v>-</v>
      </c>
      <c r="BU14" s="115" t="str">
        <f t="shared" si="15"/>
        <v>-</v>
      </c>
      <c r="BV14" s="115" t="str">
        <f t="shared" si="15"/>
        <v>-</v>
      </c>
      <c r="BW14" s="115" t="str">
        <f t="shared" si="15"/>
        <v>-</v>
      </c>
      <c r="BX14" s="115" t="str">
        <f t="shared" si="15"/>
        <v>-</v>
      </c>
      <c r="BY14" s="115" t="str">
        <f t="shared" si="15"/>
        <v>-</v>
      </c>
      <c r="BZ14" s="115" t="str">
        <f t="shared" si="15"/>
        <v>-</v>
      </c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</row>
    <row r="15" spans="1:91" ht="14.1" customHeight="1">
      <c r="A15" s="113">
        <v>7</v>
      </c>
      <c r="B15" s="97" t="s">
        <v>40</v>
      </c>
      <c r="C15" s="93">
        <v>7</v>
      </c>
      <c r="D15" s="93"/>
      <c r="E15" s="93"/>
      <c r="F15" s="93"/>
      <c r="G15" s="93"/>
      <c r="H15" s="114">
        <f t="shared" si="8"/>
        <v>51.851851851851848</v>
      </c>
      <c r="I15" s="97">
        <f t="shared" si="11"/>
        <v>108</v>
      </c>
      <c r="J15" s="97">
        <f t="shared" si="16"/>
        <v>56</v>
      </c>
      <c r="K15" s="97">
        <v>42</v>
      </c>
      <c r="L15" s="97"/>
      <c r="M15" s="97">
        <v>14</v>
      </c>
      <c r="N15" s="97">
        <v>52</v>
      </c>
      <c r="O15" s="97"/>
      <c r="P15" s="97"/>
      <c r="Q15" s="97"/>
      <c r="R15" s="97"/>
      <c r="S15" s="97"/>
      <c r="T15" s="97"/>
      <c r="U15" s="97">
        <v>4</v>
      </c>
      <c r="V15" s="97"/>
      <c r="W15" s="97"/>
      <c r="X15" s="97"/>
      <c r="Y15" s="97"/>
      <c r="Z15" s="97"/>
      <c r="AB15" s="115" t="str">
        <f t="shared" si="12"/>
        <v>-</v>
      </c>
      <c r="AC15" s="115" t="str">
        <f t="shared" si="12"/>
        <v>-</v>
      </c>
      <c r="AD15" s="115" t="str">
        <f t="shared" si="12"/>
        <v>-</v>
      </c>
      <c r="AE15" s="115" t="str">
        <f t="shared" si="12"/>
        <v>-</v>
      </c>
      <c r="AF15" s="115" t="str">
        <f t="shared" si="12"/>
        <v>-</v>
      </c>
      <c r="AG15" s="115" t="str">
        <f t="shared" si="12"/>
        <v>-</v>
      </c>
      <c r="AH15" s="115">
        <f t="shared" si="12"/>
        <v>1</v>
      </c>
      <c r="AI15" s="115" t="str">
        <f t="shared" si="12"/>
        <v>-</v>
      </c>
      <c r="AJ15" s="115" t="str">
        <f t="shared" si="12"/>
        <v>-</v>
      </c>
      <c r="AK15" s="115" t="str">
        <f t="shared" si="12"/>
        <v>-</v>
      </c>
      <c r="AL15" s="115" t="str">
        <f t="shared" si="12"/>
        <v>-</v>
      </c>
      <c r="AM15" s="115" t="str">
        <f t="shared" si="12"/>
        <v>-</v>
      </c>
      <c r="AO15" s="115" t="str">
        <f t="shared" si="13"/>
        <v>-</v>
      </c>
      <c r="AP15" s="115" t="str">
        <f t="shared" si="13"/>
        <v>-</v>
      </c>
      <c r="AQ15" s="115" t="str">
        <f t="shared" si="13"/>
        <v>-</v>
      </c>
      <c r="AR15" s="115" t="str">
        <f t="shared" si="13"/>
        <v>-</v>
      </c>
      <c r="AS15" s="115" t="str">
        <f t="shared" si="13"/>
        <v>-</v>
      </c>
      <c r="AT15" s="115" t="str">
        <f t="shared" si="13"/>
        <v>-</v>
      </c>
      <c r="AU15" s="115" t="str">
        <f t="shared" si="13"/>
        <v>-</v>
      </c>
      <c r="AV15" s="115" t="str">
        <f t="shared" si="13"/>
        <v>-</v>
      </c>
      <c r="AW15" s="115" t="str">
        <f t="shared" si="13"/>
        <v>-</v>
      </c>
      <c r="AX15" s="115" t="str">
        <f t="shared" si="13"/>
        <v>-</v>
      </c>
      <c r="AY15" s="115" t="str">
        <f t="shared" si="13"/>
        <v>-</v>
      </c>
      <c r="AZ15" s="115" t="str">
        <f t="shared" si="13"/>
        <v>-</v>
      </c>
      <c r="BB15" s="115" t="str">
        <f t="shared" si="14"/>
        <v>-</v>
      </c>
      <c r="BC15" s="115" t="str">
        <f t="shared" si="14"/>
        <v>-</v>
      </c>
      <c r="BD15" s="115" t="str">
        <f t="shared" si="14"/>
        <v>-</v>
      </c>
      <c r="BE15" s="115" t="str">
        <f t="shared" si="14"/>
        <v>-</v>
      </c>
      <c r="BF15" s="115" t="str">
        <f t="shared" si="14"/>
        <v>-</v>
      </c>
      <c r="BG15" s="115" t="str">
        <f t="shared" si="14"/>
        <v>-</v>
      </c>
      <c r="BH15" s="115" t="str">
        <f t="shared" si="14"/>
        <v>-</v>
      </c>
      <c r="BI15" s="115" t="str">
        <f t="shared" si="14"/>
        <v>-</v>
      </c>
      <c r="BJ15" s="115" t="str">
        <f t="shared" si="14"/>
        <v>-</v>
      </c>
      <c r="BK15" s="115" t="str">
        <f t="shared" si="14"/>
        <v>-</v>
      </c>
      <c r="BL15" s="115" t="str">
        <f t="shared" si="14"/>
        <v>-</v>
      </c>
      <c r="BM15" s="115" t="str">
        <f t="shared" si="14"/>
        <v>-</v>
      </c>
      <c r="BO15" s="115" t="str">
        <f t="shared" si="15"/>
        <v>-</v>
      </c>
      <c r="BP15" s="115" t="str">
        <f t="shared" si="15"/>
        <v>-</v>
      </c>
      <c r="BQ15" s="115" t="str">
        <f t="shared" si="15"/>
        <v>-</v>
      </c>
      <c r="BR15" s="115" t="str">
        <f t="shared" si="15"/>
        <v>-</v>
      </c>
      <c r="BS15" s="115" t="str">
        <f t="shared" si="15"/>
        <v>-</v>
      </c>
      <c r="BT15" s="115" t="str">
        <f t="shared" si="15"/>
        <v>-</v>
      </c>
      <c r="BU15" s="115" t="str">
        <f t="shared" si="15"/>
        <v>-</v>
      </c>
      <c r="BV15" s="115" t="str">
        <f t="shared" si="15"/>
        <v>-</v>
      </c>
      <c r="BW15" s="115" t="str">
        <f t="shared" si="15"/>
        <v>-</v>
      </c>
      <c r="BX15" s="115" t="str">
        <f t="shared" si="15"/>
        <v>-</v>
      </c>
      <c r="BY15" s="115" t="str">
        <f t="shared" si="15"/>
        <v>-</v>
      </c>
      <c r="BZ15" s="115" t="str">
        <f t="shared" si="15"/>
        <v>-</v>
      </c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</row>
    <row r="16" spans="1:91" ht="14.1" customHeight="1">
      <c r="A16" s="113">
        <v>8</v>
      </c>
      <c r="B16" s="97" t="s">
        <v>41</v>
      </c>
      <c r="C16" s="93">
        <v>9</v>
      </c>
      <c r="D16" s="93"/>
      <c r="E16" s="93"/>
      <c r="F16" s="93"/>
      <c r="G16" s="93"/>
      <c r="H16" s="114">
        <f t="shared" si="8"/>
        <v>33.333333333333329</v>
      </c>
      <c r="I16" s="97">
        <f t="shared" si="11"/>
        <v>108</v>
      </c>
      <c r="J16" s="97">
        <f t="shared" si="16"/>
        <v>36</v>
      </c>
      <c r="K16" s="97">
        <v>24</v>
      </c>
      <c r="L16" s="97"/>
      <c r="M16" s="97">
        <v>12</v>
      </c>
      <c r="N16" s="97">
        <v>72</v>
      </c>
      <c r="O16" s="97"/>
      <c r="P16" s="97"/>
      <c r="Q16" s="97"/>
      <c r="R16" s="97"/>
      <c r="S16" s="97"/>
      <c r="T16" s="97"/>
      <c r="U16" s="97"/>
      <c r="V16" s="97"/>
      <c r="W16" s="97">
        <v>3</v>
      </c>
      <c r="X16" s="97"/>
      <c r="Y16" s="97"/>
      <c r="Z16" s="97"/>
      <c r="AB16" s="115" t="str">
        <f t="shared" si="12"/>
        <v>-</v>
      </c>
      <c r="AC16" s="115" t="str">
        <f t="shared" si="12"/>
        <v>-</v>
      </c>
      <c r="AD16" s="115" t="str">
        <f t="shared" si="12"/>
        <v>-</v>
      </c>
      <c r="AE16" s="115" t="str">
        <f t="shared" si="12"/>
        <v>-</v>
      </c>
      <c r="AF16" s="115" t="str">
        <f t="shared" si="12"/>
        <v>-</v>
      </c>
      <c r="AG16" s="115" t="str">
        <f t="shared" si="12"/>
        <v>-</v>
      </c>
      <c r="AH16" s="115" t="str">
        <f t="shared" si="12"/>
        <v>-</v>
      </c>
      <c r="AI16" s="115" t="str">
        <f t="shared" si="12"/>
        <v>-</v>
      </c>
      <c r="AJ16" s="115">
        <f t="shared" si="12"/>
        <v>1</v>
      </c>
      <c r="AK16" s="115" t="str">
        <f t="shared" si="12"/>
        <v>-</v>
      </c>
      <c r="AL16" s="115" t="str">
        <f t="shared" si="12"/>
        <v>-</v>
      </c>
      <c r="AM16" s="115" t="str">
        <f t="shared" si="12"/>
        <v>-</v>
      </c>
      <c r="AO16" s="115" t="str">
        <f t="shared" si="13"/>
        <v>-</v>
      </c>
      <c r="AP16" s="115" t="str">
        <f t="shared" si="13"/>
        <v>-</v>
      </c>
      <c r="AQ16" s="115" t="str">
        <f t="shared" si="13"/>
        <v>-</v>
      </c>
      <c r="AR16" s="115" t="str">
        <f t="shared" si="13"/>
        <v>-</v>
      </c>
      <c r="AS16" s="115" t="str">
        <f t="shared" si="13"/>
        <v>-</v>
      </c>
      <c r="AT16" s="115" t="str">
        <f t="shared" si="13"/>
        <v>-</v>
      </c>
      <c r="AU16" s="115" t="str">
        <f t="shared" si="13"/>
        <v>-</v>
      </c>
      <c r="AV16" s="115" t="str">
        <f t="shared" si="13"/>
        <v>-</v>
      </c>
      <c r="AW16" s="115" t="str">
        <f t="shared" si="13"/>
        <v>-</v>
      </c>
      <c r="AX16" s="115" t="str">
        <f t="shared" si="13"/>
        <v>-</v>
      </c>
      <c r="AY16" s="115" t="str">
        <f t="shared" si="13"/>
        <v>-</v>
      </c>
      <c r="AZ16" s="115" t="str">
        <f t="shared" si="13"/>
        <v>-</v>
      </c>
      <c r="BB16" s="115" t="str">
        <f t="shared" si="14"/>
        <v>-</v>
      </c>
      <c r="BC16" s="115" t="str">
        <f t="shared" si="14"/>
        <v>-</v>
      </c>
      <c r="BD16" s="115" t="str">
        <f t="shared" si="14"/>
        <v>-</v>
      </c>
      <c r="BE16" s="115" t="str">
        <f t="shared" si="14"/>
        <v>-</v>
      </c>
      <c r="BF16" s="115" t="str">
        <f t="shared" si="14"/>
        <v>-</v>
      </c>
      <c r="BG16" s="115" t="str">
        <f t="shared" si="14"/>
        <v>-</v>
      </c>
      <c r="BH16" s="115" t="str">
        <f t="shared" si="14"/>
        <v>-</v>
      </c>
      <c r="BI16" s="115" t="str">
        <f t="shared" si="14"/>
        <v>-</v>
      </c>
      <c r="BJ16" s="115" t="str">
        <f t="shared" si="14"/>
        <v>-</v>
      </c>
      <c r="BK16" s="115" t="str">
        <f t="shared" si="14"/>
        <v>-</v>
      </c>
      <c r="BL16" s="115" t="str">
        <f t="shared" si="14"/>
        <v>-</v>
      </c>
      <c r="BM16" s="115" t="str">
        <f t="shared" si="14"/>
        <v>-</v>
      </c>
      <c r="BO16" s="115" t="str">
        <f t="shared" si="15"/>
        <v>-</v>
      </c>
      <c r="BP16" s="115" t="str">
        <f t="shared" si="15"/>
        <v>-</v>
      </c>
      <c r="BQ16" s="115" t="str">
        <f t="shared" si="15"/>
        <v>-</v>
      </c>
      <c r="BR16" s="115" t="str">
        <f t="shared" si="15"/>
        <v>-</v>
      </c>
      <c r="BS16" s="115" t="str">
        <f t="shared" si="15"/>
        <v>-</v>
      </c>
      <c r="BT16" s="115" t="str">
        <f t="shared" si="15"/>
        <v>-</v>
      </c>
      <c r="BU16" s="115" t="str">
        <f t="shared" si="15"/>
        <v>-</v>
      </c>
      <c r="BV16" s="115" t="str">
        <f t="shared" si="15"/>
        <v>-</v>
      </c>
      <c r="BW16" s="115" t="str">
        <f t="shared" si="15"/>
        <v>-</v>
      </c>
      <c r="BX16" s="115" t="str">
        <f t="shared" si="15"/>
        <v>-</v>
      </c>
      <c r="BY16" s="115" t="str">
        <f t="shared" si="15"/>
        <v>-</v>
      </c>
      <c r="BZ16" s="115" t="str">
        <f t="shared" si="15"/>
        <v>-</v>
      </c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</row>
    <row r="17" spans="1:91">
      <c r="A17" s="116">
        <v>9</v>
      </c>
      <c r="B17" s="117" t="s">
        <v>42</v>
      </c>
      <c r="C17" s="93"/>
      <c r="D17" s="93">
        <v>2</v>
      </c>
      <c r="E17" s="93"/>
      <c r="F17" s="93"/>
      <c r="G17" s="93"/>
      <c r="H17" s="114">
        <f t="shared" si="8"/>
        <v>39.506172839506171</v>
      </c>
      <c r="I17" s="97">
        <f t="shared" si="11"/>
        <v>81</v>
      </c>
      <c r="J17" s="97">
        <f t="shared" si="16"/>
        <v>32</v>
      </c>
      <c r="K17" s="97">
        <v>24</v>
      </c>
      <c r="L17" s="97"/>
      <c r="M17" s="97">
        <v>8</v>
      </c>
      <c r="N17" s="97">
        <v>49</v>
      </c>
      <c r="O17" s="97"/>
      <c r="P17" s="97">
        <v>4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  <c r="AB17" s="115" t="str">
        <f t="shared" si="12"/>
        <v>-</v>
      </c>
      <c r="AC17" s="115" t="str">
        <f t="shared" si="12"/>
        <v>-</v>
      </c>
      <c r="AD17" s="115" t="str">
        <f t="shared" si="12"/>
        <v>-</v>
      </c>
      <c r="AE17" s="115" t="str">
        <f t="shared" si="12"/>
        <v>-</v>
      </c>
      <c r="AF17" s="115" t="str">
        <f t="shared" si="12"/>
        <v>-</v>
      </c>
      <c r="AG17" s="115" t="str">
        <f t="shared" si="12"/>
        <v>-</v>
      </c>
      <c r="AH17" s="115" t="str">
        <f t="shared" si="12"/>
        <v>-</v>
      </c>
      <c r="AI17" s="115" t="str">
        <f t="shared" si="12"/>
        <v>-</v>
      </c>
      <c r="AJ17" s="115" t="str">
        <f t="shared" si="12"/>
        <v>-</v>
      </c>
      <c r="AK17" s="115" t="str">
        <f t="shared" si="12"/>
        <v>-</v>
      </c>
      <c r="AL17" s="115" t="str">
        <f t="shared" si="12"/>
        <v>-</v>
      </c>
      <c r="AM17" s="115" t="str">
        <f t="shared" si="12"/>
        <v>-</v>
      </c>
      <c r="AO17" s="115" t="str">
        <f t="shared" si="13"/>
        <v>-</v>
      </c>
      <c r="AP17" s="115">
        <f t="shared" si="13"/>
        <v>1</v>
      </c>
      <c r="AQ17" s="115" t="str">
        <f t="shared" si="13"/>
        <v>-</v>
      </c>
      <c r="AR17" s="115" t="str">
        <f t="shared" si="13"/>
        <v>-</v>
      </c>
      <c r="AS17" s="115" t="str">
        <f t="shared" si="13"/>
        <v>-</v>
      </c>
      <c r="AT17" s="115" t="str">
        <f t="shared" si="13"/>
        <v>-</v>
      </c>
      <c r="AU17" s="115" t="str">
        <f t="shared" si="13"/>
        <v>-</v>
      </c>
      <c r="AV17" s="115" t="str">
        <f t="shared" si="13"/>
        <v>-</v>
      </c>
      <c r="AW17" s="115" t="str">
        <f t="shared" si="13"/>
        <v>-</v>
      </c>
      <c r="AX17" s="115" t="str">
        <f t="shared" si="13"/>
        <v>-</v>
      </c>
      <c r="AY17" s="115" t="str">
        <f t="shared" si="13"/>
        <v>-</v>
      </c>
      <c r="AZ17" s="115" t="str">
        <f t="shared" si="13"/>
        <v>-</v>
      </c>
      <c r="BB17" s="115" t="str">
        <f t="shared" si="14"/>
        <v>-</v>
      </c>
      <c r="BC17" s="115" t="str">
        <f t="shared" si="14"/>
        <v>-</v>
      </c>
      <c r="BD17" s="115" t="str">
        <f t="shared" si="14"/>
        <v>-</v>
      </c>
      <c r="BE17" s="115" t="str">
        <f t="shared" si="14"/>
        <v>-</v>
      </c>
      <c r="BF17" s="115" t="str">
        <f t="shared" si="14"/>
        <v>-</v>
      </c>
      <c r="BG17" s="115" t="str">
        <f t="shared" si="14"/>
        <v>-</v>
      </c>
      <c r="BH17" s="115" t="str">
        <f t="shared" si="14"/>
        <v>-</v>
      </c>
      <c r="BI17" s="115" t="str">
        <f t="shared" si="14"/>
        <v>-</v>
      </c>
      <c r="BJ17" s="115" t="str">
        <f t="shared" si="14"/>
        <v>-</v>
      </c>
      <c r="BK17" s="115" t="str">
        <f t="shared" si="14"/>
        <v>-</v>
      </c>
      <c r="BL17" s="115" t="str">
        <f t="shared" si="14"/>
        <v>-</v>
      </c>
      <c r="BM17" s="115" t="str">
        <f t="shared" si="14"/>
        <v>-</v>
      </c>
      <c r="BO17" s="115" t="str">
        <f t="shared" si="15"/>
        <v>-</v>
      </c>
      <c r="BP17" s="115" t="str">
        <f t="shared" si="15"/>
        <v>-</v>
      </c>
      <c r="BQ17" s="115" t="str">
        <f t="shared" si="15"/>
        <v>-</v>
      </c>
      <c r="BR17" s="115" t="str">
        <f t="shared" si="15"/>
        <v>-</v>
      </c>
      <c r="BS17" s="115" t="str">
        <f t="shared" si="15"/>
        <v>-</v>
      </c>
      <c r="BT17" s="115" t="str">
        <f t="shared" si="15"/>
        <v>-</v>
      </c>
      <c r="BU17" s="115" t="str">
        <f t="shared" si="15"/>
        <v>-</v>
      </c>
      <c r="BV17" s="115" t="str">
        <f t="shared" si="15"/>
        <v>-</v>
      </c>
      <c r="BW17" s="115" t="str">
        <f t="shared" si="15"/>
        <v>-</v>
      </c>
      <c r="BX17" s="115" t="str">
        <f t="shared" si="15"/>
        <v>-</v>
      </c>
      <c r="BY17" s="115" t="str">
        <f t="shared" si="15"/>
        <v>-</v>
      </c>
      <c r="BZ17" s="115" t="str">
        <f t="shared" si="15"/>
        <v>-</v>
      </c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</row>
    <row r="18" spans="1:91" ht="14.1" customHeight="1">
      <c r="A18" s="118">
        <v>10</v>
      </c>
      <c r="B18" s="97" t="s">
        <v>43</v>
      </c>
      <c r="C18" s="93"/>
      <c r="D18" s="93">
        <v>8</v>
      </c>
      <c r="E18" s="93"/>
      <c r="F18" s="93"/>
      <c r="G18" s="93"/>
      <c r="H18" s="114">
        <f t="shared" si="8"/>
        <v>44.444444444444443</v>
      </c>
      <c r="I18" s="97">
        <f t="shared" si="11"/>
        <v>54</v>
      </c>
      <c r="J18" s="97">
        <f t="shared" si="16"/>
        <v>24</v>
      </c>
      <c r="K18" s="97">
        <v>16</v>
      </c>
      <c r="L18" s="97"/>
      <c r="M18" s="97">
        <v>8</v>
      </c>
      <c r="N18" s="97">
        <v>30</v>
      </c>
      <c r="O18" s="97"/>
      <c r="P18" s="97"/>
      <c r="Q18" s="97"/>
      <c r="R18" s="97"/>
      <c r="S18" s="97"/>
      <c r="T18" s="97"/>
      <c r="U18" s="97"/>
      <c r="V18" s="97">
        <v>3</v>
      </c>
      <c r="W18" s="97"/>
      <c r="X18" s="97"/>
      <c r="Y18" s="97"/>
      <c r="Z18" s="97"/>
      <c r="AB18" s="115" t="str">
        <f t="shared" si="12"/>
        <v>-</v>
      </c>
      <c r="AC18" s="115" t="str">
        <f t="shared" si="12"/>
        <v>-</v>
      </c>
      <c r="AD18" s="115" t="str">
        <f t="shared" si="12"/>
        <v>-</v>
      </c>
      <c r="AE18" s="115" t="str">
        <f t="shared" si="12"/>
        <v>-</v>
      </c>
      <c r="AF18" s="115" t="str">
        <f t="shared" si="12"/>
        <v>-</v>
      </c>
      <c r="AG18" s="115" t="str">
        <f t="shared" si="12"/>
        <v>-</v>
      </c>
      <c r="AH18" s="115" t="str">
        <f t="shared" si="12"/>
        <v>-</v>
      </c>
      <c r="AI18" s="115" t="str">
        <f t="shared" si="12"/>
        <v>-</v>
      </c>
      <c r="AJ18" s="115" t="str">
        <f t="shared" si="12"/>
        <v>-</v>
      </c>
      <c r="AK18" s="115" t="str">
        <f t="shared" si="12"/>
        <v>-</v>
      </c>
      <c r="AL18" s="115" t="str">
        <f t="shared" si="12"/>
        <v>-</v>
      </c>
      <c r="AM18" s="115" t="str">
        <f t="shared" si="12"/>
        <v>-</v>
      </c>
      <c r="AO18" s="115" t="str">
        <f t="shared" si="13"/>
        <v>-</v>
      </c>
      <c r="AP18" s="115" t="str">
        <f t="shared" si="13"/>
        <v>-</v>
      </c>
      <c r="AQ18" s="115" t="str">
        <f t="shared" si="13"/>
        <v>-</v>
      </c>
      <c r="AR18" s="115" t="str">
        <f t="shared" si="13"/>
        <v>-</v>
      </c>
      <c r="AS18" s="115" t="str">
        <f t="shared" si="13"/>
        <v>-</v>
      </c>
      <c r="AT18" s="115" t="str">
        <f t="shared" si="13"/>
        <v>-</v>
      </c>
      <c r="AU18" s="115" t="str">
        <f t="shared" si="13"/>
        <v>-</v>
      </c>
      <c r="AV18" s="115">
        <f t="shared" si="13"/>
        <v>1</v>
      </c>
      <c r="AW18" s="115" t="str">
        <f t="shared" si="13"/>
        <v>-</v>
      </c>
      <c r="AX18" s="115" t="str">
        <f t="shared" si="13"/>
        <v>-</v>
      </c>
      <c r="AY18" s="115" t="str">
        <f t="shared" si="13"/>
        <v>-</v>
      </c>
      <c r="AZ18" s="115" t="str">
        <f t="shared" si="13"/>
        <v>-</v>
      </c>
      <c r="BB18" s="115" t="str">
        <f t="shared" si="14"/>
        <v>-</v>
      </c>
      <c r="BC18" s="115" t="str">
        <f t="shared" si="14"/>
        <v>-</v>
      </c>
      <c r="BD18" s="115" t="str">
        <f t="shared" si="14"/>
        <v>-</v>
      </c>
      <c r="BE18" s="115" t="str">
        <f t="shared" si="14"/>
        <v>-</v>
      </c>
      <c r="BF18" s="115" t="str">
        <f t="shared" si="14"/>
        <v>-</v>
      </c>
      <c r="BG18" s="115" t="str">
        <f t="shared" si="14"/>
        <v>-</v>
      </c>
      <c r="BH18" s="115" t="str">
        <f t="shared" si="14"/>
        <v>-</v>
      </c>
      <c r="BI18" s="115" t="str">
        <f t="shared" si="14"/>
        <v>-</v>
      </c>
      <c r="BJ18" s="115" t="str">
        <f t="shared" si="14"/>
        <v>-</v>
      </c>
      <c r="BK18" s="115" t="str">
        <f t="shared" si="14"/>
        <v>-</v>
      </c>
      <c r="BL18" s="115" t="str">
        <f t="shared" si="14"/>
        <v>-</v>
      </c>
      <c r="BM18" s="115" t="str">
        <f t="shared" si="14"/>
        <v>-</v>
      </c>
      <c r="BO18" s="115" t="str">
        <f t="shared" si="15"/>
        <v>-</v>
      </c>
      <c r="BP18" s="115" t="str">
        <f t="shared" si="15"/>
        <v>-</v>
      </c>
      <c r="BQ18" s="115" t="str">
        <f t="shared" si="15"/>
        <v>-</v>
      </c>
      <c r="BR18" s="115" t="str">
        <f t="shared" si="15"/>
        <v>-</v>
      </c>
      <c r="BS18" s="115" t="str">
        <f t="shared" si="15"/>
        <v>-</v>
      </c>
      <c r="BT18" s="115" t="str">
        <f t="shared" si="15"/>
        <v>-</v>
      </c>
      <c r="BU18" s="115" t="str">
        <f t="shared" si="15"/>
        <v>-</v>
      </c>
      <c r="BV18" s="115" t="str">
        <f t="shared" si="15"/>
        <v>-</v>
      </c>
      <c r="BW18" s="115" t="str">
        <f t="shared" si="15"/>
        <v>-</v>
      </c>
      <c r="BX18" s="115" t="str">
        <f t="shared" si="15"/>
        <v>-</v>
      </c>
      <c r="BY18" s="115" t="str">
        <f t="shared" si="15"/>
        <v>-</v>
      </c>
      <c r="BZ18" s="115" t="str">
        <f t="shared" si="15"/>
        <v>-</v>
      </c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</row>
    <row r="19" spans="1:91" ht="14.1" customHeight="1">
      <c r="A19" s="118">
        <v>11</v>
      </c>
      <c r="B19" s="97" t="s">
        <v>44</v>
      </c>
      <c r="C19" s="93">
        <v>4</v>
      </c>
      <c r="D19" s="93" t="s">
        <v>45</v>
      </c>
      <c r="E19" s="93"/>
      <c r="F19" s="93"/>
      <c r="G19" s="93"/>
      <c r="H19" s="114">
        <f t="shared" si="8"/>
        <v>48.76543209876543</v>
      </c>
      <c r="I19" s="97">
        <f t="shared" si="11"/>
        <v>324</v>
      </c>
      <c r="J19" s="97">
        <f t="shared" si="16"/>
        <v>158</v>
      </c>
      <c r="K19" s="97"/>
      <c r="L19" s="97"/>
      <c r="M19" s="97">
        <v>158</v>
      </c>
      <c r="N19" s="97">
        <v>166</v>
      </c>
      <c r="O19" s="97">
        <v>3</v>
      </c>
      <c r="P19" s="97">
        <v>3</v>
      </c>
      <c r="Q19" s="97">
        <v>3</v>
      </c>
      <c r="R19" s="97">
        <v>4</v>
      </c>
      <c r="S19" s="97"/>
      <c r="T19" s="97"/>
      <c r="U19" s="97"/>
      <c r="V19" s="97"/>
      <c r="W19" s="97"/>
      <c r="X19" s="97"/>
      <c r="Y19" s="97"/>
      <c r="Z19" s="97"/>
      <c r="AB19" s="115" t="str">
        <f t="shared" si="12"/>
        <v>-</v>
      </c>
      <c r="AC19" s="115" t="str">
        <f t="shared" si="12"/>
        <v>-</v>
      </c>
      <c r="AD19" s="115" t="str">
        <f t="shared" si="12"/>
        <v>-</v>
      </c>
      <c r="AE19" s="115">
        <f t="shared" si="12"/>
        <v>1</v>
      </c>
      <c r="AF19" s="115" t="str">
        <f t="shared" si="12"/>
        <v>-</v>
      </c>
      <c r="AG19" s="115" t="str">
        <f t="shared" si="12"/>
        <v>-</v>
      </c>
      <c r="AH19" s="115" t="str">
        <f t="shared" si="12"/>
        <v>-</v>
      </c>
      <c r="AI19" s="115" t="str">
        <f t="shared" si="12"/>
        <v>-</v>
      </c>
      <c r="AJ19" s="115" t="str">
        <f t="shared" si="12"/>
        <v>-</v>
      </c>
      <c r="AK19" s="115" t="str">
        <f t="shared" si="12"/>
        <v>-</v>
      </c>
      <c r="AL19" s="115" t="str">
        <f t="shared" si="12"/>
        <v>-</v>
      </c>
      <c r="AM19" s="115" t="str">
        <f t="shared" si="12"/>
        <v>-</v>
      </c>
      <c r="AO19" s="115">
        <f t="shared" si="13"/>
        <v>1</v>
      </c>
      <c r="AP19" s="115">
        <f t="shared" si="13"/>
        <v>1</v>
      </c>
      <c r="AQ19" s="115">
        <f t="shared" si="13"/>
        <v>1</v>
      </c>
      <c r="AR19" s="115" t="str">
        <f t="shared" si="13"/>
        <v>-</v>
      </c>
      <c r="AS19" s="115" t="str">
        <f t="shared" si="13"/>
        <v>-</v>
      </c>
      <c r="AT19" s="115" t="str">
        <f t="shared" si="13"/>
        <v>-</v>
      </c>
      <c r="AU19" s="115" t="str">
        <f t="shared" si="13"/>
        <v>-</v>
      </c>
      <c r="AV19" s="115" t="str">
        <f t="shared" si="13"/>
        <v>-</v>
      </c>
      <c r="AW19" s="115" t="str">
        <f t="shared" si="13"/>
        <v>-</v>
      </c>
      <c r="AX19" s="115" t="str">
        <f t="shared" si="13"/>
        <v>-</v>
      </c>
      <c r="AY19" s="115" t="str">
        <f t="shared" si="13"/>
        <v>-</v>
      </c>
      <c r="AZ19" s="115" t="str">
        <f t="shared" si="13"/>
        <v>-</v>
      </c>
      <c r="BB19" s="115" t="str">
        <f t="shared" si="14"/>
        <v>-</v>
      </c>
      <c r="BC19" s="115" t="str">
        <f t="shared" si="14"/>
        <v>-</v>
      </c>
      <c r="BD19" s="115" t="str">
        <f t="shared" si="14"/>
        <v>-</v>
      </c>
      <c r="BE19" s="115" t="str">
        <f t="shared" si="14"/>
        <v>-</v>
      </c>
      <c r="BF19" s="115" t="str">
        <f t="shared" si="14"/>
        <v>-</v>
      </c>
      <c r="BG19" s="115" t="str">
        <f t="shared" si="14"/>
        <v>-</v>
      </c>
      <c r="BH19" s="115" t="str">
        <f t="shared" si="14"/>
        <v>-</v>
      </c>
      <c r="BI19" s="115" t="str">
        <f t="shared" si="14"/>
        <v>-</v>
      </c>
      <c r="BJ19" s="115" t="str">
        <f t="shared" si="14"/>
        <v>-</v>
      </c>
      <c r="BK19" s="115" t="str">
        <f t="shared" si="14"/>
        <v>-</v>
      </c>
      <c r="BL19" s="115" t="str">
        <f t="shared" si="14"/>
        <v>-</v>
      </c>
      <c r="BM19" s="115" t="str">
        <f t="shared" si="14"/>
        <v>-</v>
      </c>
      <c r="BO19" s="115" t="str">
        <f t="shared" si="15"/>
        <v>-</v>
      </c>
      <c r="BP19" s="115" t="str">
        <f t="shared" si="15"/>
        <v>-</v>
      </c>
      <c r="BQ19" s="115" t="str">
        <f t="shared" si="15"/>
        <v>-</v>
      </c>
      <c r="BR19" s="115" t="str">
        <f t="shared" si="15"/>
        <v>-</v>
      </c>
      <c r="BS19" s="115" t="str">
        <f t="shared" si="15"/>
        <v>-</v>
      </c>
      <c r="BT19" s="115" t="str">
        <f t="shared" si="15"/>
        <v>-</v>
      </c>
      <c r="BU19" s="115" t="str">
        <f t="shared" si="15"/>
        <v>-</v>
      </c>
      <c r="BV19" s="115" t="str">
        <f t="shared" si="15"/>
        <v>-</v>
      </c>
      <c r="BW19" s="115" t="str">
        <f t="shared" si="15"/>
        <v>-</v>
      </c>
      <c r="BX19" s="115" t="str">
        <f t="shared" si="15"/>
        <v>-</v>
      </c>
      <c r="BY19" s="115" t="str">
        <f t="shared" si="15"/>
        <v>-</v>
      </c>
      <c r="BZ19" s="115" t="str">
        <f t="shared" si="15"/>
        <v>-</v>
      </c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</row>
    <row r="20" spans="1:91" ht="14.1" customHeight="1">
      <c r="A20" s="118">
        <v>12</v>
      </c>
      <c r="B20" s="97" t="s">
        <v>46</v>
      </c>
      <c r="C20" s="93"/>
      <c r="D20" s="93" t="s">
        <v>250</v>
      </c>
      <c r="E20" s="93"/>
      <c r="F20" s="93"/>
      <c r="G20" s="93"/>
      <c r="H20" s="114">
        <f t="shared" si="8"/>
        <v>62.962962962962962</v>
      </c>
      <c r="I20" s="97">
        <f t="shared" si="11"/>
        <v>324</v>
      </c>
      <c r="J20" s="97">
        <f t="shared" si="16"/>
        <v>204</v>
      </c>
      <c r="K20" s="97"/>
      <c r="L20" s="97"/>
      <c r="M20" s="97">
        <v>204</v>
      </c>
      <c r="N20" s="97">
        <v>120</v>
      </c>
      <c r="O20" s="97">
        <v>2</v>
      </c>
      <c r="P20" s="97">
        <v>2</v>
      </c>
      <c r="Q20" s="97">
        <v>2</v>
      </c>
      <c r="R20" s="97">
        <v>2</v>
      </c>
      <c r="S20" s="97">
        <v>2</v>
      </c>
      <c r="T20" s="97">
        <v>2</v>
      </c>
      <c r="U20" s="97">
        <v>2</v>
      </c>
      <c r="V20" s="97">
        <v>2</v>
      </c>
      <c r="W20" s="97">
        <v>2</v>
      </c>
      <c r="X20" s="97"/>
      <c r="Y20" s="97"/>
      <c r="Z20" s="97"/>
      <c r="AB20" s="115" t="str">
        <f t="shared" si="12"/>
        <v>-</v>
      </c>
      <c r="AC20" s="115" t="str">
        <f t="shared" si="12"/>
        <v>-</v>
      </c>
      <c r="AD20" s="115" t="str">
        <f t="shared" si="12"/>
        <v>-</v>
      </c>
      <c r="AE20" s="115" t="str">
        <f t="shared" si="12"/>
        <v>-</v>
      </c>
      <c r="AF20" s="115" t="str">
        <f t="shared" si="12"/>
        <v>-</v>
      </c>
      <c r="AG20" s="115" t="str">
        <f t="shared" si="12"/>
        <v>-</v>
      </c>
      <c r="AH20" s="115" t="str">
        <f t="shared" si="12"/>
        <v>-</v>
      </c>
      <c r="AI20" s="115" t="str">
        <f t="shared" si="12"/>
        <v>-</v>
      </c>
      <c r="AJ20" s="115" t="str">
        <f t="shared" si="12"/>
        <v>-</v>
      </c>
      <c r="AK20" s="115" t="str">
        <f t="shared" si="12"/>
        <v>-</v>
      </c>
      <c r="AL20" s="115" t="str">
        <f t="shared" si="12"/>
        <v>-</v>
      </c>
      <c r="AM20" s="115" t="str">
        <f t="shared" si="12"/>
        <v>-</v>
      </c>
      <c r="AO20" s="115" t="str">
        <f t="shared" si="13"/>
        <v>-</v>
      </c>
      <c r="AP20" s="115" t="str">
        <f t="shared" si="13"/>
        <v>-</v>
      </c>
      <c r="AQ20" s="115">
        <f t="shared" si="13"/>
        <v>1</v>
      </c>
      <c r="AR20" s="115" t="str">
        <f t="shared" si="13"/>
        <v>-</v>
      </c>
      <c r="AS20" s="115" t="str">
        <f t="shared" si="13"/>
        <v>-</v>
      </c>
      <c r="AT20" s="115">
        <f t="shared" si="13"/>
        <v>1</v>
      </c>
      <c r="AU20" s="115" t="str">
        <f t="shared" si="13"/>
        <v>-</v>
      </c>
      <c r="AV20" s="115" t="str">
        <f t="shared" si="13"/>
        <v>-</v>
      </c>
      <c r="AW20" s="115">
        <f t="shared" si="13"/>
        <v>1</v>
      </c>
      <c r="AX20" s="115" t="str">
        <f t="shared" si="13"/>
        <v>-</v>
      </c>
      <c r="AY20" s="115" t="str">
        <f t="shared" si="13"/>
        <v>-</v>
      </c>
      <c r="AZ20" s="115" t="str">
        <f t="shared" si="13"/>
        <v>-</v>
      </c>
      <c r="BB20" s="115" t="str">
        <f t="shared" si="14"/>
        <v>-</v>
      </c>
      <c r="BC20" s="115" t="str">
        <f t="shared" si="14"/>
        <v>-</v>
      </c>
      <c r="BD20" s="115" t="str">
        <f t="shared" si="14"/>
        <v>-</v>
      </c>
      <c r="BE20" s="115" t="str">
        <f t="shared" si="14"/>
        <v>-</v>
      </c>
      <c r="BF20" s="115" t="str">
        <f t="shared" si="14"/>
        <v>-</v>
      </c>
      <c r="BG20" s="115" t="str">
        <f t="shared" si="14"/>
        <v>-</v>
      </c>
      <c r="BH20" s="115" t="str">
        <f t="shared" si="14"/>
        <v>-</v>
      </c>
      <c r="BI20" s="115" t="str">
        <f t="shared" si="14"/>
        <v>-</v>
      </c>
      <c r="BJ20" s="115" t="str">
        <f t="shared" si="14"/>
        <v>-</v>
      </c>
      <c r="BK20" s="115" t="str">
        <f t="shared" si="14"/>
        <v>-</v>
      </c>
      <c r="BL20" s="115" t="str">
        <f t="shared" si="14"/>
        <v>-</v>
      </c>
      <c r="BM20" s="115" t="str">
        <f t="shared" si="14"/>
        <v>-</v>
      </c>
      <c r="BO20" s="115" t="str">
        <f t="shared" si="15"/>
        <v>-</v>
      </c>
      <c r="BP20" s="115" t="str">
        <f t="shared" si="15"/>
        <v>-</v>
      </c>
      <c r="BQ20" s="115" t="str">
        <f t="shared" si="15"/>
        <v>-</v>
      </c>
      <c r="BR20" s="115" t="str">
        <f t="shared" si="15"/>
        <v>-</v>
      </c>
      <c r="BS20" s="115" t="str">
        <f t="shared" si="15"/>
        <v>-</v>
      </c>
      <c r="BT20" s="115" t="str">
        <f t="shared" si="15"/>
        <v>-</v>
      </c>
      <c r="BU20" s="115" t="str">
        <f t="shared" si="15"/>
        <v>-</v>
      </c>
      <c r="BV20" s="115" t="str">
        <f t="shared" si="15"/>
        <v>-</v>
      </c>
      <c r="BW20" s="115" t="str">
        <f t="shared" si="15"/>
        <v>-</v>
      </c>
      <c r="BX20" s="115" t="str">
        <f t="shared" si="15"/>
        <v>-</v>
      </c>
      <c r="BY20" s="115" t="str">
        <f t="shared" si="15"/>
        <v>-</v>
      </c>
      <c r="BZ20" s="115" t="str">
        <f t="shared" si="15"/>
        <v>-</v>
      </c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</row>
    <row r="21" spans="1:91" ht="14.1" customHeight="1">
      <c r="A21" s="100">
        <v>2</v>
      </c>
      <c r="B21" s="100" t="s">
        <v>47</v>
      </c>
      <c r="C21" s="100"/>
      <c r="D21" s="100"/>
      <c r="E21" s="100"/>
      <c r="F21" s="100"/>
      <c r="G21" s="100"/>
      <c r="H21" s="119">
        <f t="shared" si="8"/>
        <v>54.739485247959827</v>
      </c>
      <c r="I21" s="100">
        <f t="shared" ref="I21:Z21" si="17">SUM(I22:I31)</f>
        <v>1593</v>
      </c>
      <c r="J21" s="100">
        <f t="shared" si="17"/>
        <v>872</v>
      </c>
      <c r="K21" s="100">
        <f t="shared" si="17"/>
        <v>430</v>
      </c>
      <c r="L21" s="100">
        <f t="shared" si="17"/>
        <v>168</v>
      </c>
      <c r="M21" s="100">
        <f t="shared" si="17"/>
        <v>274</v>
      </c>
      <c r="N21" s="100">
        <f t="shared" si="17"/>
        <v>721</v>
      </c>
      <c r="O21" s="100">
        <f t="shared" si="17"/>
        <v>13</v>
      </c>
      <c r="P21" s="100">
        <f t="shared" si="17"/>
        <v>12</v>
      </c>
      <c r="Q21" s="100">
        <f t="shared" si="17"/>
        <v>17</v>
      </c>
      <c r="R21" s="100">
        <f t="shared" si="17"/>
        <v>17</v>
      </c>
      <c r="S21" s="100">
        <f t="shared" si="17"/>
        <v>9</v>
      </c>
      <c r="T21" s="100">
        <f t="shared" si="17"/>
        <v>2</v>
      </c>
      <c r="U21" s="100">
        <f t="shared" si="17"/>
        <v>0</v>
      </c>
      <c r="V21" s="100">
        <f t="shared" si="17"/>
        <v>3</v>
      </c>
      <c r="W21" s="100">
        <f t="shared" si="17"/>
        <v>0</v>
      </c>
      <c r="X21" s="100">
        <f t="shared" si="17"/>
        <v>0</v>
      </c>
      <c r="Y21" s="100">
        <f t="shared" si="17"/>
        <v>4</v>
      </c>
      <c r="Z21" s="100">
        <f t="shared" si="17"/>
        <v>0</v>
      </c>
      <c r="AB21" s="120">
        <f t="shared" ref="AB21:CM21" si="18">SUM(AB22:AB31)</f>
        <v>2</v>
      </c>
      <c r="AC21" s="120">
        <f t="shared" si="18"/>
        <v>1</v>
      </c>
      <c r="AD21" s="120">
        <f t="shared" si="18"/>
        <v>3</v>
      </c>
      <c r="AE21" s="120">
        <f t="shared" si="18"/>
        <v>2</v>
      </c>
      <c r="AF21" s="120">
        <f t="shared" si="18"/>
        <v>0</v>
      </c>
      <c r="AG21" s="120">
        <f t="shared" si="18"/>
        <v>0</v>
      </c>
      <c r="AH21" s="120">
        <f t="shared" si="18"/>
        <v>0</v>
      </c>
      <c r="AI21" s="120">
        <f t="shared" si="18"/>
        <v>0</v>
      </c>
      <c r="AJ21" s="120">
        <f t="shared" si="18"/>
        <v>0</v>
      </c>
      <c r="AK21" s="120">
        <f t="shared" si="18"/>
        <v>0</v>
      </c>
      <c r="AL21" s="120">
        <f t="shared" si="18"/>
        <v>1</v>
      </c>
      <c r="AM21" s="120">
        <f t="shared" si="18"/>
        <v>0</v>
      </c>
      <c r="AO21" s="120">
        <f t="shared" si="18"/>
        <v>1</v>
      </c>
      <c r="AP21" s="120">
        <f t="shared" si="18"/>
        <v>0</v>
      </c>
      <c r="AQ21" s="120">
        <f t="shared" si="18"/>
        <v>1</v>
      </c>
      <c r="AR21" s="120">
        <f t="shared" si="18"/>
        <v>2</v>
      </c>
      <c r="AS21" s="120">
        <f t="shared" si="18"/>
        <v>2</v>
      </c>
      <c r="AT21" s="120">
        <f t="shared" si="18"/>
        <v>1</v>
      </c>
      <c r="AU21" s="120">
        <f t="shared" si="18"/>
        <v>0</v>
      </c>
      <c r="AV21" s="120">
        <f t="shared" si="18"/>
        <v>1</v>
      </c>
      <c r="AW21" s="120">
        <f t="shared" si="18"/>
        <v>0</v>
      </c>
      <c r="AX21" s="120">
        <f t="shared" si="18"/>
        <v>0</v>
      </c>
      <c r="AY21" s="120">
        <f t="shared" si="18"/>
        <v>0</v>
      </c>
      <c r="AZ21" s="120">
        <f t="shared" si="18"/>
        <v>0</v>
      </c>
      <c r="BB21" s="120">
        <f t="shared" si="18"/>
        <v>0</v>
      </c>
      <c r="BC21" s="120">
        <f t="shared" si="18"/>
        <v>0</v>
      </c>
      <c r="BD21" s="120">
        <f t="shared" si="18"/>
        <v>0</v>
      </c>
      <c r="BE21" s="120">
        <f t="shared" si="18"/>
        <v>0</v>
      </c>
      <c r="BF21" s="120">
        <f t="shared" si="18"/>
        <v>0</v>
      </c>
      <c r="BG21" s="120">
        <f t="shared" si="18"/>
        <v>0</v>
      </c>
      <c r="BH21" s="120">
        <f t="shared" si="18"/>
        <v>0</v>
      </c>
      <c r="BI21" s="120">
        <f t="shared" si="18"/>
        <v>0</v>
      </c>
      <c r="BJ21" s="120">
        <f t="shared" si="18"/>
        <v>0</v>
      </c>
      <c r="BK21" s="120">
        <f t="shared" si="18"/>
        <v>0</v>
      </c>
      <c r="BL21" s="120">
        <f t="shared" si="18"/>
        <v>0</v>
      </c>
      <c r="BM21" s="120">
        <f t="shared" si="18"/>
        <v>0</v>
      </c>
      <c r="BO21" s="120">
        <f t="shared" si="18"/>
        <v>0</v>
      </c>
      <c r="BP21" s="120">
        <f t="shared" si="18"/>
        <v>0</v>
      </c>
      <c r="BQ21" s="120">
        <f t="shared" si="18"/>
        <v>0</v>
      </c>
      <c r="BR21" s="120">
        <f t="shared" si="18"/>
        <v>0</v>
      </c>
      <c r="BS21" s="120">
        <f t="shared" si="18"/>
        <v>0</v>
      </c>
      <c r="BT21" s="120">
        <f t="shared" si="18"/>
        <v>0</v>
      </c>
      <c r="BU21" s="120">
        <f t="shared" si="18"/>
        <v>0</v>
      </c>
      <c r="BV21" s="120">
        <f t="shared" si="18"/>
        <v>0</v>
      </c>
      <c r="BW21" s="120">
        <f t="shared" si="18"/>
        <v>0</v>
      </c>
      <c r="BX21" s="120">
        <f t="shared" si="18"/>
        <v>0</v>
      </c>
      <c r="BY21" s="120">
        <f t="shared" si="18"/>
        <v>0</v>
      </c>
      <c r="BZ21" s="120">
        <f t="shared" si="18"/>
        <v>0</v>
      </c>
      <c r="CB21" s="120">
        <f t="shared" si="18"/>
        <v>0</v>
      </c>
      <c r="CC21" s="120">
        <f t="shared" si="18"/>
        <v>0</v>
      </c>
      <c r="CD21" s="120">
        <f t="shared" si="18"/>
        <v>5</v>
      </c>
      <c r="CE21" s="120">
        <f t="shared" si="18"/>
        <v>5</v>
      </c>
      <c r="CF21" s="120">
        <f t="shared" si="18"/>
        <v>0</v>
      </c>
      <c r="CG21" s="120">
        <f t="shared" si="18"/>
        <v>0</v>
      </c>
      <c r="CH21" s="120">
        <f t="shared" si="18"/>
        <v>0</v>
      </c>
      <c r="CI21" s="120">
        <f t="shared" si="18"/>
        <v>0</v>
      </c>
      <c r="CJ21" s="120">
        <f t="shared" si="18"/>
        <v>0</v>
      </c>
      <c r="CK21" s="120">
        <f t="shared" si="18"/>
        <v>0</v>
      </c>
      <c r="CL21" s="120">
        <f t="shared" si="18"/>
        <v>0</v>
      </c>
      <c r="CM21" s="120">
        <f t="shared" si="18"/>
        <v>0</v>
      </c>
    </row>
    <row r="22" spans="1:91" ht="14.1" customHeight="1">
      <c r="A22" s="121">
        <v>1</v>
      </c>
      <c r="B22" s="97" t="s">
        <v>48</v>
      </c>
      <c r="C22" s="122" t="s">
        <v>259</v>
      </c>
      <c r="D22" s="93">
        <v>5</v>
      </c>
      <c r="E22" s="93"/>
      <c r="F22" s="93"/>
      <c r="G22" s="93"/>
      <c r="H22" s="114">
        <f t="shared" si="8"/>
        <v>56.56565656565656</v>
      </c>
      <c r="I22" s="97">
        <f t="shared" ref="I22:I31" si="19">J22+N22</f>
        <v>594</v>
      </c>
      <c r="J22" s="97">
        <f t="shared" ref="J22:J31" si="20">O22*O$6+P22*P$6+Q22*Q$6+R22*R$6+S22*S$6+T22*T$6+U22*U$6+V22*V$6+W22*W$6+X22*X$6+Y22*Y$6+Z22*Z$6</f>
        <v>336</v>
      </c>
      <c r="K22" s="97">
        <v>146</v>
      </c>
      <c r="L22" s="97"/>
      <c r="M22" s="97">
        <v>190</v>
      </c>
      <c r="N22" s="97">
        <v>258</v>
      </c>
      <c r="O22" s="97">
        <v>6</v>
      </c>
      <c r="P22" s="97">
        <v>6</v>
      </c>
      <c r="Q22" s="97">
        <v>6</v>
      </c>
      <c r="R22" s="97">
        <v>6</v>
      </c>
      <c r="S22" s="97">
        <v>6</v>
      </c>
      <c r="T22" s="97"/>
      <c r="U22" s="97"/>
      <c r="V22" s="97"/>
      <c r="W22" s="97"/>
      <c r="X22" s="97"/>
      <c r="Y22" s="97"/>
      <c r="Z22" s="97"/>
      <c r="AB22" s="123">
        <f t="shared" ref="AB22:AM31" si="21">IF(ISERROR(SEARCH(AB$7,$C22,1)),"-",IF(COUNTIF($C22,AB$7)=1,1,IF(ISERROR(SEARCH(CONCATENATE(AB$7,","),$C22,1)),IF(ISERROR(SEARCH(CONCATENATE(",",AB$7),$C22,1)),"-",1),1)))</f>
        <v>1</v>
      </c>
      <c r="AC22" s="123">
        <f t="shared" si="21"/>
        <v>1</v>
      </c>
      <c r="AD22" s="123">
        <f t="shared" si="21"/>
        <v>1</v>
      </c>
      <c r="AE22" s="123">
        <f t="shared" si="21"/>
        <v>1</v>
      </c>
      <c r="AF22" s="123" t="str">
        <f t="shared" si="21"/>
        <v>-</v>
      </c>
      <c r="AG22" s="123" t="str">
        <f t="shared" si="21"/>
        <v>-</v>
      </c>
      <c r="AH22" s="123" t="str">
        <f t="shared" si="21"/>
        <v>-</v>
      </c>
      <c r="AI22" s="123" t="str">
        <f t="shared" si="21"/>
        <v>-</v>
      </c>
      <c r="AJ22" s="123" t="str">
        <f t="shared" si="21"/>
        <v>-</v>
      </c>
      <c r="AK22" s="123" t="str">
        <f t="shared" si="21"/>
        <v>-</v>
      </c>
      <c r="AL22" s="123" t="str">
        <f t="shared" si="21"/>
        <v>-</v>
      </c>
      <c r="AM22" s="123" t="str">
        <f t="shared" si="21"/>
        <v>-</v>
      </c>
      <c r="AO22" s="115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15" t="str">
        <f t="shared" si="22"/>
        <v>-</v>
      </c>
      <c r="AQ22" s="115" t="str">
        <f t="shared" si="22"/>
        <v>-</v>
      </c>
      <c r="AR22" s="115" t="str">
        <f t="shared" si="22"/>
        <v>-</v>
      </c>
      <c r="AS22" s="115">
        <f t="shared" si="22"/>
        <v>1</v>
      </c>
      <c r="AT22" s="115" t="str">
        <f t="shared" si="22"/>
        <v>-</v>
      </c>
      <c r="AU22" s="115" t="str">
        <f t="shared" si="22"/>
        <v>-</v>
      </c>
      <c r="AV22" s="115" t="str">
        <f t="shared" si="22"/>
        <v>-</v>
      </c>
      <c r="AW22" s="115" t="str">
        <f t="shared" si="22"/>
        <v>-</v>
      </c>
      <c r="AX22" s="115" t="str">
        <f t="shared" si="22"/>
        <v>-</v>
      </c>
      <c r="AY22" s="115" t="str">
        <f t="shared" si="22"/>
        <v>-</v>
      </c>
      <c r="AZ22" s="115" t="str">
        <f t="shared" si="22"/>
        <v>-</v>
      </c>
      <c r="BB22" s="115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15" t="str">
        <f t="shared" si="23"/>
        <v>-</v>
      </c>
      <c r="BD22" s="115" t="str">
        <f t="shared" si="23"/>
        <v>-</v>
      </c>
      <c r="BE22" s="115" t="str">
        <f t="shared" si="23"/>
        <v>-</v>
      </c>
      <c r="BF22" s="115" t="str">
        <f t="shared" si="23"/>
        <v>-</v>
      </c>
      <c r="BG22" s="115" t="str">
        <f t="shared" si="23"/>
        <v>-</v>
      </c>
      <c r="BH22" s="115" t="str">
        <f t="shared" si="23"/>
        <v>-</v>
      </c>
      <c r="BI22" s="115" t="str">
        <f t="shared" si="23"/>
        <v>-</v>
      </c>
      <c r="BJ22" s="115" t="str">
        <f t="shared" si="23"/>
        <v>-</v>
      </c>
      <c r="BK22" s="115" t="str">
        <f t="shared" si="23"/>
        <v>-</v>
      </c>
      <c r="BL22" s="115" t="str">
        <f t="shared" si="23"/>
        <v>-</v>
      </c>
      <c r="BM22" s="115" t="str">
        <f t="shared" si="23"/>
        <v>-</v>
      </c>
      <c r="BO22" s="115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15" t="str">
        <f t="shared" si="24"/>
        <v>-</v>
      </c>
      <c r="BQ22" s="115" t="str">
        <f t="shared" si="24"/>
        <v>-</v>
      </c>
      <c r="BR22" s="115" t="str">
        <f t="shared" si="24"/>
        <v>-</v>
      </c>
      <c r="BS22" s="115" t="str">
        <f t="shared" si="24"/>
        <v>-</v>
      </c>
      <c r="BT22" s="115" t="str">
        <f t="shared" si="24"/>
        <v>-</v>
      </c>
      <c r="BU22" s="115" t="str">
        <f t="shared" si="24"/>
        <v>-</v>
      </c>
      <c r="BV22" s="115" t="str">
        <f t="shared" si="24"/>
        <v>-</v>
      </c>
      <c r="BW22" s="115" t="str">
        <f t="shared" si="24"/>
        <v>-</v>
      </c>
      <c r="BX22" s="115" t="str">
        <f t="shared" si="24"/>
        <v>-</v>
      </c>
      <c r="BY22" s="115" t="str">
        <f t="shared" si="24"/>
        <v>-</v>
      </c>
      <c r="BZ22" s="115" t="str">
        <f t="shared" si="24"/>
        <v>-</v>
      </c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</row>
    <row r="23" spans="1:91" ht="14.1" customHeight="1">
      <c r="A23" s="121">
        <v>2</v>
      </c>
      <c r="B23" s="97" t="s">
        <v>49</v>
      </c>
      <c r="C23" s="93">
        <v>4</v>
      </c>
      <c r="D23" s="93">
        <v>3</v>
      </c>
      <c r="E23" s="93"/>
      <c r="F23" s="93"/>
      <c r="G23" s="93"/>
      <c r="H23" s="114">
        <f t="shared" si="8"/>
        <v>50.370370370370367</v>
      </c>
      <c r="I23" s="97">
        <f t="shared" si="19"/>
        <v>270</v>
      </c>
      <c r="J23" s="97">
        <f t="shared" si="20"/>
        <v>136</v>
      </c>
      <c r="K23" s="97">
        <v>64</v>
      </c>
      <c r="L23" s="97">
        <v>58</v>
      </c>
      <c r="M23" s="97">
        <v>14</v>
      </c>
      <c r="N23" s="97">
        <v>134</v>
      </c>
      <c r="O23" s="97"/>
      <c r="P23" s="97">
        <v>4</v>
      </c>
      <c r="Q23" s="97">
        <v>4</v>
      </c>
      <c r="R23" s="97">
        <v>4</v>
      </c>
      <c r="S23" s="97"/>
      <c r="T23" s="97"/>
      <c r="U23" s="97"/>
      <c r="V23" s="97"/>
      <c r="W23" s="97"/>
      <c r="X23" s="97"/>
      <c r="Y23" s="97"/>
      <c r="Z23" s="97"/>
      <c r="AB23" s="123" t="str">
        <f t="shared" si="21"/>
        <v>-</v>
      </c>
      <c r="AC23" s="123" t="str">
        <f t="shared" si="21"/>
        <v>-</v>
      </c>
      <c r="AD23" s="123" t="str">
        <f t="shared" si="21"/>
        <v>-</v>
      </c>
      <c r="AE23" s="123">
        <f t="shared" si="21"/>
        <v>1</v>
      </c>
      <c r="AF23" s="123" t="str">
        <f t="shared" si="21"/>
        <v>-</v>
      </c>
      <c r="AG23" s="123" t="str">
        <f t="shared" si="21"/>
        <v>-</v>
      </c>
      <c r="AH23" s="123" t="str">
        <f t="shared" si="21"/>
        <v>-</v>
      </c>
      <c r="AI23" s="123" t="str">
        <f t="shared" si="21"/>
        <v>-</v>
      </c>
      <c r="AJ23" s="123" t="str">
        <f t="shared" si="21"/>
        <v>-</v>
      </c>
      <c r="AK23" s="123" t="str">
        <f t="shared" si="21"/>
        <v>-</v>
      </c>
      <c r="AL23" s="123" t="str">
        <f t="shared" si="21"/>
        <v>-</v>
      </c>
      <c r="AM23" s="123" t="str">
        <f t="shared" si="21"/>
        <v>-</v>
      </c>
      <c r="AO23" s="115" t="str">
        <f t="shared" si="22"/>
        <v>-</v>
      </c>
      <c r="AP23" s="115" t="str">
        <f t="shared" si="22"/>
        <v>-</v>
      </c>
      <c r="AQ23" s="115">
        <f t="shared" si="22"/>
        <v>1</v>
      </c>
      <c r="AR23" s="115" t="str">
        <f t="shared" si="22"/>
        <v>-</v>
      </c>
      <c r="AS23" s="115" t="str">
        <f t="shared" si="22"/>
        <v>-</v>
      </c>
      <c r="AT23" s="115" t="str">
        <f t="shared" si="22"/>
        <v>-</v>
      </c>
      <c r="AU23" s="115" t="str">
        <f t="shared" si="22"/>
        <v>-</v>
      </c>
      <c r="AV23" s="115" t="str">
        <f t="shared" si="22"/>
        <v>-</v>
      </c>
      <c r="AW23" s="115" t="str">
        <f t="shared" si="22"/>
        <v>-</v>
      </c>
      <c r="AX23" s="115" t="str">
        <f t="shared" si="22"/>
        <v>-</v>
      </c>
      <c r="AY23" s="115" t="str">
        <f t="shared" si="22"/>
        <v>-</v>
      </c>
      <c r="AZ23" s="115" t="str">
        <f t="shared" si="22"/>
        <v>-</v>
      </c>
      <c r="BB23" s="115" t="str">
        <f t="shared" si="23"/>
        <v>-</v>
      </c>
      <c r="BC23" s="115" t="str">
        <f t="shared" si="23"/>
        <v>-</v>
      </c>
      <c r="BD23" s="115" t="str">
        <f t="shared" si="23"/>
        <v>-</v>
      </c>
      <c r="BE23" s="115" t="str">
        <f t="shared" si="23"/>
        <v>-</v>
      </c>
      <c r="BF23" s="115" t="str">
        <f t="shared" si="23"/>
        <v>-</v>
      </c>
      <c r="BG23" s="115" t="str">
        <f t="shared" si="23"/>
        <v>-</v>
      </c>
      <c r="BH23" s="115" t="str">
        <f t="shared" si="23"/>
        <v>-</v>
      </c>
      <c r="BI23" s="115" t="str">
        <f t="shared" si="23"/>
        <v>-</v>
      </c>
      <c r="BJ23" s="115" t="str">
        <f t="shared" si="23"/>
        <v>-</v>
      </c>
      <c r="BK23" s="115" t="str">
        <f t="shared" si="23"/>
        <v>-</v>
      </c>
      <c r="BL23" s="115" t="str">
        <f t="shared" si="23"/>
        <v>-</v>
      </c>
      <c r="BM23" s="115" t="str">
        <f t="shared" si="23"/>
        <v>-</v>
      </c>
      <c r="BO23" s="115" t="str">
        <f t="shared" si="24"/>
        <v>-</v>
      </c>
      <c r="BP23" s="115" t="str">
        <f t="shared" si="24"/>
        <v>-</v>
      </c>
      <c r="BQ23" s="115" t="str">
        <f t="shared" si="24"/>
        <v>-</v>
      </c>
      <c r="BR23" s="115" t="str">
        <f t="shared" si="24"/>
        <v>-</v>
      </c>
      <c r="BS23" s="115" t="str">
        <f t="shared" si="24"/>
        <v>-</v>
      </c>
      <c r="BT23" s="115" t="str">
        <f t="shared" si="24"/>
        <v>-</v>
      </c>
      <c r="BU23" s="115" t="str">
        <f t="shared" si="24"/>
        <v>-</v>
      </c>
      <c r="BV23" s="115" t="str">
        <f t="shared" si="24"/>
        <v>-</v>
      </c>
      <c r="BW23" s="115" t="str">
        <f t="shared" si="24"/>
        <v>-</v>
      </c>
      <c r="BX23" s="115" t="str">
        <f t="shared" si="24"/>
        <v>-</v>
      </c>
      <c r="BY23" s="115" t="str">
        <f t="shared" si="24"/>
        <v>-</v>
      </c>
      <c r="BZ23" s="115" t="str">
        <f t="shared" si="24"/>
        <v>-</v>
      </c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</row>
    <row r="24" spans="1:91" ht="14.1" customHeight="1">
      <c r="A24" s="121">
        <v>3</v>
      </c>
      <c r="B24" s="97" t="s">
        <v>50</v>
      </c>
      <c r="C24" s="93">
        <v>1</v>
      </c>
      <c r="D24" s="93"/>
      <c r="E24" s="93"/>
      <c r="F24" s="93"/>
      <c r="G24" s="93"/>
      <c r="H24" s="114">
        <f t="shared" si="8"/>
        <v>51.851851851851848</v>
      </c>
      <c r="I24" s="97">
        <f t="shared" si="19"/>
        <v>108</v>
      </c>
      <c r="J24" s="97">
        <f t="shared" si="20"/>
        <v>56</v>
      </c>
      <c r="K24" s="97">
        <v>40</v>
      </c>
      <c r="L24" s="97">
        <v>16</v>
      </c>
      <c r="M24" s="97"/>
      <c r="N24" s="97">
        <v>52</v>
      </c>
      <c r="O24" s="97">
        <v>4</v>
      </c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B24" s="123">
        <f t="shared" si="21"/>
        <v>1</v>
      </c>
      <c r="AC24" s="123" t="str">
        <f t="shared" si="21"/>
        <v>-</v>
      </c>
      <c r="AD24" s="123" t="str">
        <f t="shared" si="21"/>
        <v>-</v>
      </c>
      <c r="AE24" s="123" t="str">
        <f t="shared" si="21"/>
        <v>-</v>
      </c>
      <c r="AF24" s="123" t="str">
        <f t="shared" si="21"/>
        <v>-</v>
      </c>
      <c r="AG24" s="123" t="str">
        <f t="shared" si="21"/>
        <v>-</v>
      </c>
      <c r="AH24" s="123" t="str">
        <f t="shared" si="21"/>
        <v>-</v>
      </c>
      <c r="AI24" s="123" t="str">
        <f t="shared" si="21"/>
        <v>-</v>
      </c>
      <c r="AJ24" s="123" t="str">
        <f t="shared" si="21"/>
        <v>-</v>
      </c>
      <c r="AK24" s="123" t="str">
        <f t="shared" si="21"/>
        <v>-</v>
      </c>
      <c r="AL24" s="123" t="str">
        <f t="shared" si="21"/>
        <v>-</v>
      </c>
      <c r="AM24" s="123" t="str">
        <f t="shared" si="21"/>
        <v>-</v>
      </c>
      <c r="AO24" s="115" t="str">
        <f t="shared" si="22"/>
        <v>-</v>
      </c>
      <c r="AP24" s="115" t="str">
        <f t="shared" si="22"/>
        <v>-</v>
      </c>
      <c r="AQ24" s="115" t="str">
        <f t="shared" si="22"/>
        <v>-</v>
      </c>
      <c r="AR24" s="115" t="str">
        <f t="shared" si="22"/>
        <v>-</v>
      </c>
      <c r="AS24" s="115" t="str">
        <f t="shared" si="22"/>
        <v>-</v>
      </c>
      <c r="AT24" s="115" t="str">
        <f t="shared" si="22"/>
        <v>-</v>
      </c>
      <c r="AU24" s="115" t="str">
        <f t="shared" si="22"/>
        <v>-</v>
      </c>
      <c r="AV24" s="115" t="str">
        <f t="shared" si="22"/>
        <v>-</v>
      </c>
      <c r="AW24" s="115" t="str">
        <f t="shared" si="22"/>
        <v>-</v>
      </c>
      <c r="AX24" s="115" t="str">
        <f t="shared" si="22"/>
        <v>-</v>
      </c>
      <c r="AY24" s="115" t="str">
        <f t="shared" si="22"/>
        <v>-</v>
      </c>
      <c r="AZ24" s="115" t="str">
        <f t="shared" si="22"/>
        <v>-</v>
      </c>
      <c r="BB24" s="115" t="str">
        <f t="shared" si="23"/>
        <v>-</v>
      </c>
      <c r="BC24" s="115" t="str">
        <f t="shared" si="23"/>
        <v>-</v>
      </c>
      <c r="BD24" s="115" t="str">
        <f t="shared" si="23"/>
        <v>-</v>
      </c>
      <c r="BE24" s="115" t="str">
        <f t="shared" si="23"/>
        <v>-</v>
      </c>
      <c r="BF24" s="115" t="str">
        <f t="shared" si="23"/>
        <v>-</v>
      </c>
      <c r="BG24" s="115" t="str">
        <f t="shared" si="23"/>
        <v>-</v>
      </c>
      <c r="BH24" s="115" t="str">
        <f t="shared" si="23"/>
        <v>-</v>
      </c>
      <c r="BI24" s="115" t="str">
        <f t="shared" si="23"/>
        <v>-</v>
      </c>
      <c r="BJ24" s="115" t="str">
        <f t="shared" si="23"/>
        <v>-</v>
      </c>
      <c r="BK24" s="115" t="str">
        <f t="shared" si="23"/>
        <v>-</v>
      </c>
      <c r="BL24" s="115" t="str">
        <f t="shared" si="23"/>
        <v>-</v>
      </c>
      <c r="BM24" s="115" t="str">
        <f t="shared" si="23"/>
        <v>-</v>
      </c>
      <c r="BO24" s="115" t="str">
        <f t="shared" si="24"/>
        <v>-</v>
      </c>
      <c r="BP24" s="115" t="str">
        <f t="shared" si="24"/>
        <v>-</v>
      </c>
      <c r="BQ24" s="115" t="str">
        <f t="shared" si="24"/>
        <v>-</v>
      </c>
      <c r="BR24" s="115" t="str">
        <f t="shared" si="24"/>
        <v>-</v>
      </c>
      <c r="BS24" s="115" t="str">
        <f t="shared" si="24"/>
        <v>-</v>
      </c>
      <c r="BT24" s="115" t="str">
        <f t="shared" si="24"/>
        <v>-</v>
      </c>
      <c r="BU24" s="115" t="str">
        <f t="shared" si="24"/>
        <v>-</v>
      </c>
      <c r="BV24" s="115" t="str">
        <f t="shared" si="24"/>
        <v>-</v>
      </c>
      <c r="BW24" s="115" t="str">
        <f t="shared" si="24"/>
        <v>-</v>
      </c>
      <c r="BX24" s="115" t="str">
        <f t="shared" si="24"/>
        <v>-</v>
      </c>
      <c r="BY24" s="115" t="str">
        <f t="shared" si="24"/>
        <v>-</v>
      </c>
      <c r="BZ24" s="115" t="str">
        <f t="shared" si="24"/>
        <v>-</v>
      </c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</row>
    <row r="25" spans="1:91">
      <c r="A25" s="121">
        <v>4</v>
      </c>
      <c r="B25" s="97" t="s">
        <v>51</v>
      </c>
      <c r="C25" s="93">
        <v>3</v>
      </c>
      <c r="D25" s="93">
        <v>4</v>
      </c>
      <c r="E25" s="93"/>
      <c r="F25" s="93"/>
      <c r="G25" s="93" t="s">
        <v>251</v>
      </c>
      <c r="H25" s="114">
        <f t="shared" si="8"/>
        <v>55.026455026455025</v>
      </c>
      <c r="I25" s="97">
        <f t="shared" si="19"/>
        <v>189</v>
      </c>
      <c r="J25" s="97">
        <f t="shared" si="20"/>
        <v>104</v>
      </c>
      <c r="K25" s="97">
        <v>54</v>
      </c>
      <c r="L25" s="97"/>
      <c r="M25" s="97">
        <v>50</v>
      </c>
      <c r="N25" s="97">
        <v>85</v>
      </c>
      <c r="O25" s="97"/>
      <c r="P25" s="97"/>
      <c r="Q25" s="97">
        <v>4</v>
      </c>
      <c r="R25" s="97">
        <v>4</v>
      </c>
      <c r="S25" s="97"/>
      <c r="T25" s="97"/>
      <c r="U25" s="97"/>
      <c r="V25" s="97"/>
      <c r="W25" s="97"/>
      <c r="X25" s="97"/>
      <c r="Y25" s="97"/>
      <c r="Z25" s="97"/>
      <c r="AB25" s="123" t="str">
        <f t="shared" si="21"/>
        <v>-</v>
      </c>
      <c r="AC25" s="123" t="str">
        <f t="shared" si="21"/>
        <v>-</v>
      </c>
      <c r="AD25" s="123">
        <f t="shared" si="21"/>
        <v>1</v>
      </c>
      <c r="AE25" s="123" t="str">
        <f t="shared" si="21"/>
        <v>-</v>
      </c>
      <c r="AF25" s="123" t="str">
        <f t="shared" si="21"/>
        <v>-</v>
      </c>
      <c r="AG25" s="123" t="str">
        <f t="shared" si="21"/>
        <v>-</v>
      </c>
      <c r="AH25" s="123" t="str">
        <f t="shared" si="21"/>
        <v>-</v>
      </c>
      <c r="AI25" s="123" t="str">
        <f t="shared" si="21"/>
        <v>-</v>
      </c>
      <c r="AJ25" s="123" t="str">
        <f t="shared" si="21"/>
        <v>-</v>
      </c>
      <c r="AK25" s="123" t="str">
        <f t="shared" si="21"/>
        <v>-</v>
      </c>
      <c r="AL25" s="123" t="str">
        <f t="shared" si="21"/>
        <v>-</v>
      </c>
      <c r="AM25" s="123" t="str">
        <f t="shared" si="21"/>
        <v>-</v>
      </c>
      <c r="AO25" s="115" t="str">
        <f t="shared" si="22"/>
        <v>-</v>
      </c>
      <c r="AP25" s="115" t="str">
        <f t="shared" si="22"/>
        <v>-</v>
      </c>
      <c r="AQ25" s="115" t="str">
        <f t="shared" si="22"/>
        <v>-</v>
      </c>
      <c r="AR25" s="115">
        <f t="shared" si="22"/>
        <v>1</v>
      </c>
      <c r="AS25" s="115" t="str">
        <f t="shared" si="22"/>
        <v>-</v>
      </c>
      <c r="AT25" s="115" t="str">
        <f t="shared" si="22"/>
        <v>-</v>
      </c>
      <c r="AU25" s="115" t="str">
        <f t="shared" si="22"/>
        <v>-</v>
      </c>
      <c r="AV25" s="115" t="str">
        <f t="shared" si="22"/>
        <v>-</v>
      </c>
      <c r="AW25" s="115" t="str">
        <f t="shared" si="22"/>
        <v>-</v>
      </c>
      <c r="AX25" s="115" t="str">
        <f t="shared" si="22"/>
        <v>-</v>
      </c>
      <c r="AY25" s="115" t="str">
        <f t="shared" si="22"/>
        <v>-</v>
      </c>
      <c r="AZ25" s="115" t="str">
        <f t="shared" si="22"/>
        <v>-</v>
      </c>
      <c r="BB25" s="115" t="str">
        <f t="shared" si="23"/>
        <v>-</v>
      </c>
      <c r="BC25" s="115" t="str">
        <f t="shared" si="23"/>
        <v>-</v>
      </c>
      <c r="BD25" s="115" t="str">
        <f t="shared" si="23"/>
        <v>-</v>
      </c>
      <c r="BE25" s="115" t="str">
        <f t="shared" si="23"/>
        <v>-</v>
      </c>
      <c r="BF25" s="115" t="str">
        <f t="shared" si="23"/>
        <v>-</v>
      </c>
      <c r="BG25" s="115" t="str">
        <f t="shared" si="23"/>
        <v>-</v>
      </c>
      <c r="BH25" s="115" t="str">
        <f t="shared" si="23"/>
        <v>-</v>
      </c>
      <c r="BI25" s="115" t="str">
        <f t="shared" si="23"/>
        <v>-</v>
      </c>
      <c r="BJ25" s="115" t="str">
        <f t="shared" si="23"/>
        <v>-</v>
      </c>
      <c r="BK25" s="115" t="str">
        <f t="shared" si="23"/>
        <v>-</v>
      </c>
      <c r="BL25" s="115" t="str">
        <f t="shared" si="23"/>
        <v>-</v>
      </c>
      <c r="BM25" s="115" t="str">
        <f t="shared" si="23"/>
        <v>-</v>
      </c>
      <c r="BO25" s="115" t="str">
        <f t="shared" si="24"/>
        <v>-</v>
      </c>
      <c r="BP25" s="115" t="str">
        <f t="shared" si="24"/>
        <v>-</v>
      </c>
      <c r="BQ25" s="115" t="str">
        <f t="shared" si="24"/>
        <v>-</v>
      </c>
      <c r="BR25" s="115" t="str">
        <f t="shared" si="24"/>
        <v>-</v>
      </c>
      <c r="BS25" s="115" t="str">
        <f t="shared" si="24"/>
        <v>-</v>
      </c>
      <c r="BT25" s="115" t="str">
        <f t="shared" si="24"/>
        <v>-</v>
      </c>
      <c r="BU25" s="115" t="str">
        <f t="shared" si="24"/>
        <v>-</v>
      </c>
      <c r="BV25" s="115" t="str">
        <f t="shared" si="24"/>
        <v>-</v>
      </c>
      <c r="BW25" s="115" t="str">
        <f t="shared" si="24"/>
        <v>-</v>
      </c>
      <c r="BX25" s="115" t="str">
        <f t="shared" si="24"/>
        <v>-</v>
      </c>
      <c r="BY25" s="115" t="str">
        <f t="shared" si="24"/>
        <v>-</v>
      </c>
      <c r="BZ25" s="115" t="str">
        <f t="shared" si="24"/>
        <v>-</v>
      </c>
      <c r="CB25" s="115"/>
      <c r="CC25" s="115"/>
      <c r="CD25" s="115">
        <v>3</v>
      </c>
      <c r="CE25" s="115">
        <v>3</v>
      </c>
      <c r="CF25" s="115"/>
      <c r="CG25" s="115"/>
      <c r="CH25" s="115"/>
      <c r="CI25" s="115"/>
      <c r="CJ25" s="115"/>
      <c r="CK25" s="115"/>
      <c r="CL25" s="115"/>
      <c r="CM25" s="115"/>
    </row>
    <row r="26" spans="1:91">
      <c r="A26" s="121">
        <v>5</v>
      </c>
      <c r="B26" s="124" t="s">
        <v>52</v>
      </c>
      <c r="C26" s="93"/>
      <c r="D26" s="93"/>
      <c r="E26" s="93"/>
      <c r="F26" s="93"/>
      <c r="G26" s="93"/>
      <c r="H26" s="114"/>
      <c r="I26" s="97">
        <f t="shared" si="19"/>
        <v>0</v>
      </c>
      <c r="J26" s="97">
        <f t="shared" si="20"/>
        <v>0</v>
      </c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B26" s="123" t="str">
        <f t="shared" si="21"/>
        <v>-</v>
      </c>
      <c r="AC26" s="123" t="str">
        <f t="shared" si="21"/>
        <v>-</v>
      </c>
      <c r="AD26" s="123" t="str">
        <f t="shared" si="21"/>
        <v>-</v>
      </c>
      <c r="AE26" s="123" t="str">
        <f t="shared" si="21"/>
        <v>-</v>
      </c>
      <c r="AF26" s="123" t="str">
        <f t="shared" si="21"/>
        <v>-</v>
      </c>
      <c r="AG26" s="123" t="str">
        <f t="shared" si="21"/>
        <v>-</v>
      </c>
      <c r="AH26" s="123" t="str">
        <f t="shared" si="21"/>
        <v>-</v>
      </c>
      <c r="AI26" s="123" t="str">
        <f t="shared" si="21"/>
        <v>-</v>
      </c>
      <c r="AJ26" s="123" t="str">
        <f t="shared" si="21"/>
        <v>-</v>
      </c>
      <c r="AK26" s="123" t="str">
        <f t="shared" si="21"/>
        <v>-</v>
      </c>
      <c r="AL26" s="123" t="str">
        <f t="shared" si="21"/>
        <v>-</v>
      </c>
      <c r="AM26" s="123" t="str">
        <f t="shared" si="21"/>
        <v>-</v>
      </c>
      <c r="AO26" s="115" t="str">
        <f t="shared" si="22"/>
        <v>-</v>
      </c>
      <c r="AP26" s="115" t="str">
        <f t="shared" si="22"/>
        <v>-</v>
      </c>
      <c r="AQ26" s="115" t="str">
        <f t="shared" si="22"/>
        <v>-</v>
      </c>
      <c r="AR26" s="115" t="str">
        <f t="shared" si="22"/>
        <v>-</v>
      </c>
      <c r="AS26" s="115" t="str">
        <f t="shared" si="22"/>
        <v>-</v>
      </c>
      <c r="AT26" s="115" t="str">
        <f t="shared" si="22"/>
        <v>-</v>
      </c>
      <c r="AU26" s="115" t="str">
        <f t="shared" si="22"/>
        <v>-</v>
      </c>
      <c r="AV26" s="115" t="str">
        <f t="shared" si="22"/>
        <v>-</v>
      </c>
      <c r="AW26" s="115" t="str">
        <f t="shared" si="22"/>
        <v>-</v>
      </c>
      <c r="AX26" s="115" t="str">
        <f t="shared" si="22"/>
        <v>-</v>
      </c>
      <c r="AY26" s="115" t="str">
        <f t="shared" si="22"/>
        <v>-</v>
      </c>
      <c r="AZ26" s="115" t="str">
        <f t="shared" si="22"/>
        <v>-</v>
      </c>
      <c r="BB26" s="115" t="str">
        <f t="shared" si="23"/>
        <v>-</v>
      </c>
      <c r="BC26" s="115" t="str">
        <f t="shared" si="23"/>
        <v>-</v>
      </c>
      <c r="BD26" s="115" t="str">
        <f t="shared" si="23"/>
        <v>-</v>
      </c>
      <c r="BE26" s="115" t="str">
        <f t="shared" si="23"/>
        <v>-</v>
      </c>
      <c r="BF26" s="115" t="str">
        <f t="shared" si="23"/>
        <v>-</v>
      </c>
      <c r="BG26" s="115" t="str">
        <f t="shared" si="23"/>
        <v>-</v>
      </c>
      <c r="BH26" s="115" t="str">
        <f t="shared" si="23"/>
        <v>-</v>
      </c>
      <c r="BI26" s="115" t="str">
        <f t="shared" si="23"/>
        <v>-</v>
      </c>
      <c r="BJ26" s="115" t="str">
        <f t="shared" si="23"/>
        <v>-</v>
      </c>
      <c r="BK26" s="115" t="str">
        <f t="shared" si="23"/>
        <v>-</v>
      </c>
      <c r="BL26" s="115" t="str">
        <f t="shared" si="23"/>
        <v>-</v>
      </c>
      <c r="BM26" s="115" t="str">
        <f t="shared" si="23"/>
        <v>-</v>
      </c>
      <c r="BO26" s="115" t="str">
        <f t="shared" si="24"/>
        <v>-</v>
      </c>
      <c r="BP26" s="115" t="str">
        <f t="shared" si="24"/>
        <v>-</v>
      </c>
      <c r="BQ26" s="115" t="str">
        <f t="shared" si="24"/>
        <v>-</v>
      </c>
      <c r="BR26" s="115" t="str">
        <f t="shared" si="24"/>
        <v>-</v>
      </c>
      <c r="BS26" s="115" t="str">
        <f t="shared" si="24"/>
        <v>-</v>
      </c>
      <c r="BT26" s="115" t="str">
        <f t="shared" si="24"/>
        <v>-</v>
      </c>
      <c r="BU26" s="115" t="str">
        <f t="shared" si="24"/>
        <v>-</v>
      </c>
      <c r="BV26" s="115" t="str">
        <f t="shared" si="24"/>
        <v>-</v>
      </c>
      <c r="BW26" s="115" t="str">
        <f t="shared" si="24"/>
        <v>-</v>
      </c>
      <c r="BX26" s="115" t="str">
        <f t="shared" si="24"/>
        <v>-</v>
      </c>
      <c r="BY26" s="115" t="str">
        <f t="shared" si="24"/>
        <v>-</v>
      </c>
      <c r="BZ26" s="115" t="str">
        <f t="shared" si="24"/>
        <v>-</v>
      </c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</row>
    <row r="27" spans="1:91">
      <c r="A27" s="121"/>
      <c r="B27" s="97" t="s">
        <v>53</v>
      </c>
      <c r="C27" s="93">
        <v>3</v>
      </c>
      <c r="D27" s="93">
        <v>1.4</v>
      </c>
      <c r="E27" s="93"/>
      <c r="F27" s="93"/>
      <c r="G27" s="125" t="s">
        <v>252</v>
      </c>
      <c r="H27" s="114">
        <f t="shared" ref="H27:H67" si="25">J27/I27*100</f>
        <v>62.962962962962962</v>
      </c>
      <c r="I27" s="97">
        <f t="shared" si="19"/>
        <v>216</v>
      </c>
      <c r="J27" s="97">
        <f t="shared" si="20"/>
        <v>136</v>
      </c>
      <c r="K27" s="97">
        <v>56</v>
      </c>
      <c r="L27" s="97">
        <v>80</v>
      </c>
      <c r="M27" s="97"/>
      <c r="N27" s="97">
        <v>80</v>
      </c>
      <c r="O27" s="97">
        <v>3</v>
      </c>
      <c r="P27" s="97">
        <v>2</v>
      </c>
      <c r="Q27" s="97">
        <v>3</v>
      </c>
      <c r="R27" s="97">
        <v>3</v>
      </c>
      <c r="S27" s="97"/>
      <c r="T27" s="97"/>
      <c r="U27" s="97"/>
      <c r="V27" s="97"/>
      <c r="W27" s="97"/>
      <c r="X27" s="97"/>
      <c r="Y27" s="97"/>
      <c r="Z27" s="97"/>
      <c r="AB27" s="123" t="str">
        <f t="shared" si="21"/>
        <v>-</v>
      </c>
      <c r="AC27" s="123" t="str">
        <f t="shared" si="21"/>
        <v>-</v>
      </c>
      <c r="AD27" s="123">
        <f t="shared" si="21"/>
        <v>1</v>
      </c>
      <c r="AE27" s="123" t="str">
        <f t="shared" si="21"/>
        <v>-</v>
      </c>
      <c r="AF27" s="123" t="str">
        <f t="shared" si="21"/>
        <v>-</v>
      </c>
      <c r="AG27" s="123" t="str">
        <f t="shared" si="21"/>
        <v>-</v>
      </c>
      <c r="AH27" s="123" t="str">
        <f t="shared" si="21"/>
        <v>-</v>
      </c>
      <c r="AI27" s="123" t="str">
        <f t="shared" si="21"/>
        <v>-</v>
      </c>
      <c r="AJ27" s="123" t="str">
        <f t="shared" si="21"/>
        <v>-</v>
      </c>
      <c r="AK27" s="123" t="str">
        <f t="shared" si="21"/>
        <v>-</v>
      </c>
      <c r="AL27" s="123" t="str">
        <f t="shared" si="21"/>
        <v>-</v>
      </c>
      <c r="AM27" s="123" t="str">
        <f t="shared" si="21"/>
        <v>-</v>
      </c>
      <c r="AO27" s="115">
        <f t="shared" si="22"/>
        <v>1</v>
      </c>
      <c r="AP27" s="115" t="str">
        <f t="shared" si="22"/>
        <v>-</v>
      </c>
      <c r="AQ27" s="115" t="str">
        <f t="shared" si="22"/>
        <v>-</v>
      </c>
      <c r="AR27" s="115">
        <f t="shared" si="22"/>
        <v>1</v>
      </c>
      <c r="AS27" s="115" t="str">
        <f t="shared" si="22"/>
        <v>-</v>
      </c>
      <c r="AT27" s="115" t="str">
        <f t="shared" si="22"/>
        <v>-</v>
      </c>
      <c r="AU27" s="115" t="str">
        <f t="shared" si="22"/>
        <v>-</v>
      </c>
      <c r="AV27" s="115" t="str">
        <f t="shared" si="22"/>
        <v>-</v>
      </c>
      <c r="AW27" s="115" t="str">
        <f t="shared" si="22"/>
        <v>-</v>
      </c>
      <c r="AX27" s="115" t="str">
        <f t="shared" si="22"/>
        <v>-</v>
      </c>
      <c r="AY27" s="115" t="str">
        <f t="shared" si="22"/>
        <v>-</v>
      </c>
      <c r="AZ27" s="115" t="str">
        <f t="shared" si="22"/>
        <v>-</v>
      </c>
      <c r="BB27" s="115" t="str">
        <f t="shared" si="23"/>
        <v>-</v>
      </c>
      <c r="BC27" s="115" t="str">
        <f t="shared" si="23"/>
        <v>-</v>
      </c>
      <c r="BD27" s="115" t="str">
        <f t="shared" si="23"/>
        <v>-</v>
      </c>
      <c r="BE27" s="115" t="str">
        <f t="shared" si="23"/>
        <v>-</v>
      </c>
      <c r="BF27" s="115" t="str">
        <f t="shared" si="23"/>
        <v>-</v>
      </c>
      <c r="BG27" s="115" t="str">
        <f t="shared" si="23"/>
        <v>-</v>
      </c>
      <c r="BH27" s="115" t="str">
        <f t="shared" si="23"/>
        <v>-</v>
      </c>
      <c r="BI27" s="115" t="str">
        <f t="shared" si="23"/>
        <v>-</v>
      </c>
      <c r="BJ27" s="115" t="str">
        <f t="shared" si="23"/>
        <v>-</v>
      </c>
      <c r="BK27" s="115" t="str">
        <f t="shared" si="23"/>
        <v>-</v>
      </c>
      <c r="BL27" s="115" t="str">
        <f t="shared" si="23"/>
        <v>-</v>
      </c>
      <c r="BM27" s="115" t="str">
        <f t="shared" si="23"/>
        <v>-</v>
      </c>
      <c r="BO27" s="115" t="str">
        <f t="shared" si="24"/>
        <v>-</v>
      </c>
      <c r="BP27" s="115" t="str">
        <f t="shared" si="24"/>
        <v>-</v>
      </c>
      <c r="BQ27" s="115" t="str">
        <f t="shared" si="24"/>
        <v>-</v>
      </c>
      <c r="BR27" s="115" t="str">
        <f t="shared" si="24"/>
        <v>-</v>
      </c>
      <c r="BS27" s="115" t="str">
        <f t="shared" si="24"/>
        <v>-</v>
      </c>
      <c r="BT27" s="115" t="str">
        <f t="shared" si="24"/>
        <v>-</v>
      </c>
      <c r="BU27" s="115" t="str">
        <f t="shared" si="24"/>
        <v>-</v>
      </c>
      <c r="BV27" s="115" t="str">
        <f t="shared" si="24"/>
        <v>-</v>
      </c>
      <c r="BW27" s="115" t="str">
        <f t="shared" si="24"/>
        <v>-</v>
      </c>
      <c r="BX27" s="115" t="str">
        <f t="shared" si="24"/>
        <v>-</v>
      </c>
      <c r="BY27" s="115" t="str">
        <f t="shared" si="24"/>
        <v>-</v>
      </c>
      <c r="BZ27" s="115" t="str">
        <f t="shared" si="24"/>
        <v>-</v>
      </c>
      <c r="CB27" s="115"/>
      <c r="CC27" s="115"/>
      <c r="CD27" s="115">
        <v>2</v>
      </c>
      <c r="CE27" s="115">
        <v>2</v>
      </c>
      <c r="CF27" s="115"/>
      <c r="CG27" s="115"/>
      <c r="CH27" s="115"/>
      <c r="CI27" s="115"/>
      <c r="CJ27" s="115"/>
      <c r="CK27" s="115"/>
      <c r="CL27" s="115"/>
      <c r="CM27" s="115"/>
    </row>
    <row r="28" spans="1:91">
      <c r="A28" s="121">
        <v>6</v>
      </c>
      <c r="B28" t="s">
        <v>54</v>
      </c>
      <c r="C28" s="93"/>
      <c r="D28" s="93">
        <v>6</v>
      </c>
      <c r="E28" s="93"/>
      <c r="F28" s="93"/>
      <c r="G28" s="93"/>
      <c r="H28" s="114">
        <f t="shared" si="25"/>
        <v>44.444444444444443</v>
      </c>
      <c r="I28" s="97">
        <f t="shared" si="19"/>
        <v>54</v>
      </c>
      <c r="J28" s="97">
        <f t="shared" si="20"/>
        <v>24</v>
      </c>
      <c r="K28" s="97">
        <v>16</v>
      </c>
      <c r="L28" s="97">
        <v>8</v>
      </c>
      <c r="M28" s="97">
        <v>0</v>
      </c>
      <c r="N28" s="97">
        <v>30</v>
      </c>
      <c r="O28" s="97"/>
      <c r="P28" s="97"/>
      <c r="Q28" s="97"/>
      <c r="R28" s="97"/>
      <c r="S28" s="97"/>
      <c r="T28" s="97">
        <v>2</v>
      </c>
      <c r="U28" s="97"/>
      <c r="V28" s="97"/>
      <c r="W28" s="97"/>
      <c r="X28" s="97"/>
      <c r="Y28" s="97"/>
      <c r="Z28" s="97"/>
      <c r="AB28" s="123" t="str">
        <f t="shared" si="21"/>
        <v>-</v>
      </c>
      <c r="AC28" s="123" t="str">
        <f t="shared" si="21"/>
        <v>-</v>
      </c>
      <c r="AD28" s="123" t="str">
        <f t="shared" si="21"/>
        <v>-</v>
      </c>
      <c r="AE28" s="123" t="str">
        <f t="shared" si="21"/>
        <v>-</v>
      </c>
      <c r="AF28" s="123" t="str">
        <f t="shared" si="21"/>
        <v>-</v>
      </c>
      <c r="AG28" s="123" t="str">
        <f t="shared" si="21"/>
        <v>-</v>
      </c>
      <c r="AH28" s="123" t="str">
        <f t="shared" si="21"/>
        <v>-</v>
      </c>
      <c r="AI28" s="123" t="str">
        <f t="shared" si="21"/>
        <v>-</v>
      </c>
      <c r="AJ28" s="123" t="str">
        <f t="shared" si="21"/>
        <v>-</v>
      </c>
      <c r="AK28" s="123" t="str">
        <f t="shared" si="21"/>
        <v>-</v>
      </c>
      <c r="AL28" s="123" t="str">
        <f t="shared" si="21"/>
        <v>-</v>
      </c>
      <c r="AM28" s="123" t="str">
        <f t="shared" si="21"/>
        <v>-</v>
      </c>
      <c r="AO28" s="115" t="str">
        <f t="shared" si="22"/>
        <v>-</v>
      </c>
      <c r="AP28" s="115" t="str">
        <f t="shared" si="22"/>
        <v>-</v>
      </c>
      <c r="AQ28" s="115" t="str">
        <f t="shared" si="22"/>
        <v>-</v>
      </c>
      <c r="AR28" s="115" t="str">
        <f t="shared" si="22"/>
        <v>-</v>
      </c>
      <c r="AS28" s="115" t="str">
        <f t="shared" si="22"/>
        <v>-</v>
      </c>
      <c r="AT28" s="115">
        <f t="shared" si="22"/>
        <v>1</v>
      </c>
      <c r="AU28" s="115" t="str">
        <f t="shared" si="22"/>
        <v>-</v>
      </c>
      <c r="AV28" s="115" t="str">
        <f t="shared" si="22"/>
        <v>-</v>
      </c>
      <c r="AW28" s="115" t="str">
        <f t="shared" si="22"/>
        <v>-</v>
      </c>
      <c r="AX28" s="115" t="str">
        <f t="shared" si="22"/>
        <v>-</v>
      </c>
      <c r="AY28" s="115" t="str">
        <f t="shared" si="22"/>
        <v>-</v>
      </c>
      <c r="AZ28" s="115" t="str">
        <f t="shared" si="22"/>
        <v>-</v>
      </c>
      <c r="BB28" s="115" t="str">
        <f t="shared" si="23"/>
        <v>-</v>
      </c>
      <c r="BC28" s="115" t="str">
        <f t="shared" si="23"/>
        <v>-</v>
      </c>
      <c r="BD28" s="115" t="str">
        <f t="shared" si="23"/>
        <v>-</v>
      </c>
      <c r="BE28" s="115" t="str">
        <f t="shared" si="23"/>
        <v>-</v>
      </c>
      <c r="BF28" s="115" t="str">
        <f t="shared" si="23"/>
        <v>-</v>
      </c>
      <c r="BG28" s="115" t="str">
        <f t="shared" si="23"/>
        <v>-</v>
      </c>
      <c r="BH28" s="115" t="str">
        <f t="shared" si="23"/>
        <v>-</v>
      </c>
      <c r="BI28" s="115" t="str">
        <f t="shared" si="23"/>
        <v>-</v>
      </c>
      <c r="BJ28" s="115" t="str">
        <f t="shared" si="23"/>
        <v>-</v>
      </c>
      <c r="BK28" s="115" t="str">
        <f t="shared" si="23"/>
        <v>-</v>
      </c>
      <c r="BL28" s="115" t="str">
        <f t="shared" si="23"/>
        <v>-</v>
      </c>
      <c r="BM28" s="115" t="str">
        <f t="shared" si="23"/>
        <v>-</v>
      </c>
      <c r="BO28" s="115" t="str">
        <f t="shared" si="24"/>
        <v>-</v>
      </c>
      <c r="BP28" s="115" t="str">
        <f t="shared" si="24"/>
        <v>-</v>
      </c>
      <c r="BQ28" s="115" t="str">
        <f t="shared" si="24"/>
        <v>-</v>
      </c>
      <c r="BR28" s="115" t="str">
        <f t="shared" si="24"/>
        <v>-</v>
      </c>
      <c r="BS28" s="115" t="str">
        <f t="shared" si="24"/>
        <v>-</v>
      </c>
      <c r="BT28" s="115" t="str">
        <f t="shared" si="24"/>
        <v>-</v>
      </c>
      <c r="BU28" s="115" t="str">
        <f t="shared" si="24"/>
        <v>-</v>
      </c>
      <c r="BV28" s="115" t="str">
        <f t="shared" si="24"/>
        <v>-</v>
      </c>
      <c r="BW28" s="115" t="str">
        <f t="shared" si="24"/>
        <v>-</v>
      </c>
      <c r="BX28" s="115" t="str">
        <f t="shared" si="24"/>
        <v>-</v>
      </c>
      <c r="BY28" s="115" t="str">
        <f t="shared" si="24"/>
        <v>-</v>
      </c>
      <c r="BZ28" s="115" t="str">
        <f t="shared" si="24"/>
        <v>-</v>
      </c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</row>
    <row r="29" spans="1:91">
      <c r="A29" s="121">
        <v>7</v>
      </c>
      <c r="B29" s="126" t="s">
        <v>55</v>
      </c>
      <c r="C29" s="93"/>
      <c r="D29" s="93">
        <v>5</v>
      </c>
      <c r="E29" s="93"/>
      <c r="F29" s="93"/>
      <c r="G29" s="125"/>
      <c r="H29" s="114">
        <f t="shared" si="25"/>
        <v>44.444444444444443</v>
      </c>
      <c r="I29" s="97">
        <f t="shared" si="19"/>
        <v>54</v>
      </c>
      <c r="J29" s="97">
        <f t="shared" si="20"/>
        <v>24</v>
      </c>
      <c r="K29" s="97">
        <v>16</v>
      </c>
      <c r="L29" s="97"/>
      <c r="M29" s="97">
        <v>8</v>
      </c>
      <c r="N29" s="97">
        <v>30</v>
      </c>
      <c r="O29" s="97"/>
      <c r="P29" s="97"/>
      <c r="Q29" s="97"/>
      <c r="R29" s="97"/>
      <c r="S29" s="97">
        <v>3</v>
      </c>
      <c r="T29" s="97"/>
      <c r="U29" s="97"/>
      <c r="V29" s="97"/>
      <c r="W29" s="97"/>
      <c r="X29" s="97"/>
      <c r="Y29" s="97"/>
      <c r="Z29" s="97"/>
      <c r="AB29" s="123" t="str">
        <f t="shared" si="21"/>
        <v>-</v>
      </c>
      <c r="AC29" s="123" t="str">
        <f t="shared" si="21"/>
        <v>-</v>
      </c>
      <c r="AD29" s="123" t="str">
        <f t="shared" si="21"/>
        <v>-</v>
      </c>
      <c r="AE29" s="123" t="str">
        <f t="shared" si="21"/>
        <v>-</v>
      </c>
      <c r="AF29" s="123" t="str">
        <f t="shared" si="21"/>
        <v>-</v>
      </c>
      <c r="AG29" s="123" t="str">
        <f t="shared" si="21"/>
        <v>-</v>
      </c>
      <c r="AH29" s="123" t="str">
        <f t="shared" si="21"/>
        <v>-</v>
      </c>
      <c r="AI29" s="123" t="str">
        <f t="shared" si="21"/>
        <v>-</v>
      </c>
      <c r="AJ29" s="123" t="str">
        <f t="shared" si="21"/>
        <v>-</v>
      </c>
      <c r="AK29" s="123" t="str">
        <f t="shared" si="21"/>
        <v>-</v>
      </c>
      <c r="AL29" s="123" t="str">
        <f t="shared" si="21"/>
        <v>-</v>
      </c>
      <c r="AM29" s="123" t="str">
        <f t="shared" si="21"/>
        <v>-</v>
      </c>
      <c r="AO29" s="115" t="str">
        <f t="shared" si="22"/>
        <v>-</v>
      </c>
      <c r="AP29" s="115" t="str">
        <f t="shared" si="22"/>
        <v>-</v>
      </c>
      <c r="AQ29" s="115" t="str">
        <f t="shared" si="22"/>
        <v>-</v>
      </c>
      <c r="AR29" s="115" t="str">
        <f t="shared" si="22"/>
        <v>-</v>
      </c>
      <c r="AS29" s="115">
        <f t="shared" si="22"/>
        <v>1</v>
      </c>
      <c r="AT29" s="115" t="str">
        <f t="shared" si="22"/>
        <v>-</v>
      </c>
      <c r="AU29" s="115" t="str">
        <f t="shared" si="22"/>
        <v>-</v>
      </c>
      <c r="AV29" s="115" t="str">
        <f t="shared" si="22"/>
        <v>-</v>
      </c>
      <c r="AW29" s="115" t="str">
        <f t="shared" si="22"/>
        <v>-</v>
      </c>
      <c r="AX29" s="115" t="str">
        <f t="shared" si="22"/>
        <v>-</v>
      </c>
      <c r="AY29" s="115" t="str">
        <f t="shared" si="22"/>
        <v>-</v>
      </c>
      <c r="AZ29" s="115" t="str">
        <f t="shared" si="22"/>
        <v>-</v>
      </c>
      <c r="BB29" s="115" t="str">
        <f t="shared" si="23"/>
        <v>-</v>
      </c>
      <c r="BC29" s="115" t="str">
        <f t="shared" si="23"/>
        <v>-</v>
      </c>
      <c r="BD29" s="115" t="str">
        <f t="shared" si="23"/>
        <v>-</v>
      </c>
      <c r="BE29" s="115" t="str">
        <f t="shared" si="23"/>
        <v>-</v>
      </c>
      <c r="BF29" s="115" t="str">
        <f t="shared" si="23"/>
        <v>-</v>
      </c>
      <c r="BG29" s="115" t="str">
        <f t="shared" si="23"/>
        <v>-</v>
      </c>
      <c r="BH29" s="115" t="str">
        <f t="shared" si="23"/>
        <v>-</v>
      </c>
      <c r="BI29" s="115" t="str">
        <f t="shared" si="23"/>
        <v>-</v>
      </c>
      <c r="BJ29" s="115" t="str">
        <f t="shared" si="23"/>
        <v>-</v>
      </c>
      <c r="BK29" s="115" t="str">
        <f t="shared" si="23"/>
        <v>-</v>
      </c>
      <c r="BL29" s="115" t="str">
        <f t="shared" si="23"/>
        <v>-</v>
      </c>
      <c r="BM29" s="115" t="str">
        <f t="shared" si="23"/>
        <v>-</v>
      </c>
      <c r="BO29" s="115" t="str">
        <f t="shared" si="24"/>
        <v>-</v>
      </c>
      <c r="BP29" s="115" t="str">
        <f t="shared" si="24"/>
        <v>-</v>
      </c>
      <c r="BQ29" s="115" t="str">
        <f t="shared" si="24"/>
        <v>-</v>
      </c>
      <c r="BR29" s="115" t="str">
        <f t="shared" si="24"/>
        <v>-</v>
      </c>
      <c r="BS29" s="115" t="str">
        <f t="shared" si="24"/>
        <v>-</v>
      </c>
      <c r="BT29" s="115" t="str">
        <f t="shared" si="24"/>
        <v>-</v>
      </c>
      <c r="BU29" s="115" t="str">
        <f t="shared" si="24"/>
        <v>-</v>
      </c>
      <c r="BV29" s="115" t="str">
        <f t="shared" si="24"/>
        <v>-</v>
      </c>
      <c r="BW29" s="115" t="str">
        <f t="shared" si="24"/>
        <v>-</v>
      </c>
      <c r="BX29" s="115" t="str">
        <f t="shared" si="24"/>
        <v>-</v>
      </c>
      <c r="BY29" s="115" t="str">
        <f t="shared" si="24"/>
        <v>-</v>
      </c>
      <c r="BZ29" s="115" t="str">
        <f t="shared" si="24"/>
        <v>-</v>
      </c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</row>
    <row r="30" spans="1:91">
      <c r="A30" s="121">
        <v>8</v>
      </c>
      <c r="B30" s="97" t="s">
        <v>149</v>
      </c>
      <c r="C30" s="93">
        <v>11</v>
      </c>
      <c r="D30" s="93"/>
      <c r="E30" s="93"/>
      <c r="F30" s="93"/>
      <c r="G30" s="93"/>
      <c r="H30" s="114">
        <f t="shared" si="25"/>
        <v>59.259259259259252</v>
      </c>
      <c r="I30" s="97">
        <f t="shared" si="19"/>
        <v>54</v>
      </c>
      <c r="J30" s="97">
        <f t="shared" si="20"/>
        <v>32</v>
      </c>
      <c r="K30" s="97">
        <v>22</v>
      </c>
      <c r="L30" s="97">
        <v>6</v>
      </c>
      <c r="M30" s="97">
        <v>4</v>
      </c>
      <c r="N30" s="97">
        <v>22</v>
      </c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>
        <v>4</v>
      </c>
      <c r="Z30" s="97"/>
      <c r="AB30" s="123" t="str">
        <f t="shared" si="21"/>
        <v>-</v>
      </c>
      <c r="AC30" s="123" t="str">
        <f t="shared" si="21"/>
        <v>-</v>
      </c>
      <c r="AD30" s="123" t="str">
        <f t="shared" si="21"/>
        <v>-</v>
      </c>
      <c r="AE30" s="123" t="str">
        <f t="shared" si="21"/>
        <v>-</v>
      </c>
      <c r="AF30" s="123" t="str">
        <f t="shared" si="21"/>
        <v>-</v>
      </c>
      <c r="AG30" s="123" t="str">
        <f t="shared" si="21"/>
        <v>-</v>
      </c>
      <c r="AH30" s="123" t="str">
        <f t="shared" si="21"/>
        <v>-</v>
      </c>
      <c r="AI30" s="123" t="str">
        <f t="shared" si="21"/>
        <v>-</v>
      </c>
      <c r="AJ30" s="123" t="str">
        <f t="shared" si="21"/>
        <v>-</v>
      </c>
      <c r="AK30" s="123" t="str">
        <f t="shared" si="21"/>
        <v>-</v>
      </c>
      <c r="AL30" s="123">
        <f t="shared" si="21"/>
        <v>1</v>
      </c>
      <c r="AM30" s="123" t="str">
        <f t="shared" si="21"/>
        <v>-</v>
      </c>
      <c r="AO30" s="115" t="str">
        <f t="shared" si="22"/>
        <v>-</v>
      </c>
      <c r="AP30" s="115" t="str">
        <f t="shared" si="22"/>
        <v>-</v>
      </c>
      <c r="AQ30" s="115" t="str">
        <f t="shared" si="22"/>
        <v>-</v>
      </c>
      <c r="AR30" s="115" t="str">
        <f t="shared" si="22"/>
        <v>-</v>
      </c>
      <c r="AS30" s="115" t="str">
        <f t="shared" si="22"/>
        <v>-</v>
      </c>
      <c r="AT30" s="115" t="str">
        <f t="shared" si="22"/>
        <v>-</v>
      </c>
      <c r="AU30" s="115" t="str">
        <f t="shared" si="22"/>
        <v>-</v>
      </c>
      <c r="AV30" s="115" t="str">
        <f t="shared" si="22"/>
        <v>-</v>
      </c>
      <c r="AW30" s="115" t="str">
        <f t="shared" si="22"/>
        <v>-</v>
      </c>
      <c r="AX30" s="115" t="str">
        <f t="shared" si="22"/>
        <v>-</v>
      </c>
      <c r="AY30" s="115" t="str">
        <f t="shared" si="22"/>
        <v>-</v>
      </c>
      <c r="AZ30" s="115" t="str">
        <f t="shared" si="22"/>
        <v>-</v>
      </c>
      <c r="BB30" s="115" t="str">
        <f t="shared" si="23"/>
        <v>-</v>
      </c>
      <c r="BC30" s="115" t="str">
        <f t="shared" si="23"/>
        <v>-</v>
      </c>
      <c r="BD30" s="115" t="str">
        <f t="shared" si="23"/>
        <v>-</v>
      </c>
      <c r="BE30" s="115" t="str">
        <f t="shared" si="23"/>
        <v>-</v>
      </c>
      <c r="BF30" s="115" t="str">
        <f t="shared" si="23"/>
        <v>-</v>
      </c>
      <c r="BG30" s="115" t="str">
        <f t="shared" si="23"/>
        <v>-</v>
      </c>
      <c r="BH30" s="115" t="str">
        <f t="shared" si="23"/>
        <v>-</v>
      </c>
      <c r="BI30" s="115" t="str">
        <f t="shared" si="23"/>
        <v>-</v>
      </c>
      <c r="BJ30" s="115" t="str">
        <f t="shared" si="23"/>
        <v>-</v>
      </c>
      <c r="BK30" s="115" t="str">
        <f t="shared" si="23"/>
        <v>-</v>
      </c>
      <c r="BL30" s="115" t="str">
        <f t="shared" si="23"/>
        <v>-</v>
      </c>
      <c r="BM30" s="115" t="str">
        <f t="shared" si="23"/>
        <v>-</v>
      </c>
      <c r="BO30" s="115" t="str">
        <f t="shared" si="24"/>
        <v>-</v>
      </c>
      <c r="BP30" s="115" t="str">
        <f t="shared" si="24"/>
        <v>-</v>
      </c>
      <c r="BQ30" s="115" t="str">
        <f t="shared" si="24"/>
        <v>-</v>
      </c>
      <c r="BR30" s="115" t="str">
        <f t="shared" si="24"/>
        <v>-</v>
      </c>
      <c r="BS30" s="115" t="str">
        <f t="shared" si="24"/>
        <v>-</v>
      </c>
      <c r="BT30" s="115" t="str">
        <f t="shared" si="24"/>
        <v>-</v>
      </c>
      <c r="BU30" s="115" t="str">
        <f t="shared" si="24"/>
        <v>-</v>
      </c>
      <c r="BV30" s="115" t="str">
        <f t="shared" si="24"/>
        <v>-</v>
      </c>
      <c r="BW30" s="115" t="str">
        <f t="shared" si="24"/>
        <v>-</v>
      </c>
      <c r="BX30" s="115" t="str">
        <f t="shared" si="24"/>
        <v>-</v>
      </c>
      <c r="BY30" s="115" t="str">
        <f t="shared" si="24"/>
        <v>-</v>
      </c>
      <c r="BZ30" s="115" t="str">
        <f t="shared" si="24"/>
        <v>-</v>
      </c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</row>
    <row r="31" spans="1:91">
      <c r="A31" s="121">
        <v>9</v>
      </c>
      <c r="B31" s="97" t="s">
        <v>56</v>
      </c>
      <c r="C31" s="93"/>
      <c r="D31" s="93">
        <v>8</v>
      </c>
      <c r="E31" s="93"/>
      <c r="F31" s="93"/>
      <c r="G31" s="93"/>
      <c r="H31" s="114">
        <f t="shared" si="25"/>
        <v>44.444444444444443</v>
      </c>
      <c r="I31" s="97">
        <f t="shared" si="19"/>
        <v>54</v>
      </c>
      <c r="J31" s="97">
        <f t="shared" si="20"/>
        <v>24</v>
      </c>
      <c r="K31" s="97">
        <v>16</v>
      </c>
      <c r="L31" s="97"/>
      <c r="M31" s="97">
        <v>8</v>
      </c>
      <c r="N31" s="97">
        <v>30</v>
      </c>
      <c r="O31" s="97"/>
      <c r="P31" s="97"/>
      <c r="Q31" s="97"/>
      <c r="R31" s="97"/>
      <c r="S31" s="97"/>
      <c r="T31" s="97"/>
      <c r="U31" s="97"/>
      <c r="V31" s="97">
        <v>3</v>
      </c>
      <c r="W31" s="97"/>
      <c r="X31" s="97"/>
      <c r="Y31" s="97"/>
      <c r="Z31" s="97"/>
      <c r="AB31" s="123" t="str">
        <f t="shared" si="21"/>
        <v>-</v>
      </c>
      <c r="AC31" s="123" t="str">
        <f t="shared" si="21"/>
        <v>-</v>
      </c>
      <c r="AD31" s="123" t="str">
        <f t="shared" si="21"/>
        <v>-</v>
      </c>
      <c r="AE31" s="123" t="str">
        <f t="shared" si="21"/>
        <v>-</v>
      </c>
      <c r="AF31" s="123" t="str">
        <f t="shared" si="21"/>
        <v>-</v>
      </c>
      <c r="AG31" s="123" t="str">
        <f t="shared" si="21"/>
        <v>-</v>
      </c>
      <c r="AH31" s="123" t="str">
        <f t="shared" si="21"/>
        <v>-</v>
      </c>
      <c r="AI31" s="123" t="str">
        <f t="shared" si="21"/>
        <v>-</v>
      </c>
      <c r="AJ31" s="123" t="str">
        <f t="shared" si="21"/>
        <v>-</v>
      </c>
      <c r="AK31" s="123" t="str">
        <f t="shared" si="21"/>
        <v>-</v>
      </c>
      <c r="AL31" s="123" t="str">
        <f t="shared" si="21"/>
        <v>-</v>
      </c>
      <c r="AM31" s="123" t="str">
        <f t="shared" si="21"/>
        <v>-</v>
      </c>
      <c r="AO31" s="115" t="str">
        <f t="shared" si="22"/>
        <v>-</v>
      </c>
      <c r="AP31" s="115" t="str">
        <f t="shared" si="22"/>
        <v>-</v>
      </c>
      <c r="AQ31" s="115" t="str">
        <f t="shared" si="22"/>
        <v>-</v>
      </c>
      <c r="AR31" s="115" t="str">
        <f t="shared" si="22"/>
        <v>-</v>
      </c>
      <c r="AS31" s="115" t="str">
        <f t="shared" si="22"/>
        <v>-</v>
      </c>
      <c r="AT31" s="115" t="str">
        <f t="shared" si="22"/>
        <v>-</v>
      </c>
      <c r="AU31" s="115" t="str">
        <f t="shared" si="22"/>
        <v>-</v>
      </c>
      <c r="AV31" s="115">
        <f t="shared" si="22"/>
        <v>1</v>
      </c>
      <c r="AW31" s="115" t="str">
        <f t="shared" si="22"/>
        <v>-</v>
      </c>
      <c r="AX31" s="115" t="str">
        <f t="shared" si="22"/>
        <v>-</v>
      </c>
      <c r="AY31" s="115" t="str">
        <f t="shared" si="22"/>
        <v>-</v>
      </c>
      <c r="AZ31" s="115" t="str">
        <f t="shared" si="22"/>
        <v>-</v>
      </c>
      <c r="BB31" s="115" t="str">
        <f t="shared" si="23"/>
        <v>-</v>
      </c>
      <c r="BC31" s="115" t="str">
        <f t="shared" si="23"/>
        <v>-</v>
      </c>
      <c r="BD31" s="115" t="str">
        <f t="shared" si="23"/>
        <v>-</v>
      </c>
      <c r="BE31" s="115" t="str">
        <f t="shared" si="23"/>
        <v>-</v>
      </c>
      <c r="BF31" s="115" t="str">
        <f t="shared" si="23"/>
        <v>-</v>
      </c>
      <c r="BG31" s="115" t="str">
        <f t="shared" si="23"/>
        <v>-</v>
      </c>
      <c r="BH31" s="115" t="str">
        <f t="shared" si="23"/>
        <v>-</v>
      </c>
      <c r="BI31" s="115" t="str">
        <f t="shared" si="23"/>
        <v>-</v>
      </c>
      <c r="BJ31" s="115" t="str">
        <f t="shared" si="23"/>
        <v>-</v>
      </c>
      <c r="BK31" s="115" t="str">
        <f t="shared" si="23"/>
        <v>-</v>
      </c>
      <c r="BL31" s="115" t="str">
        <f t="shared" si="23"/>
        <v>-</v>
      </c>
      <c r="BM31" s="115" t="str">
        <f t="shared" si="23"/>
        <v>-</v>
      </c>
      <c r="BO31" s="115" t="str">
        <f t="shared" si="24"/>
        <v>-</v>
      </c>
      <c r="BP31" s="115" t="str">
        <f t="shared" si="24"/>
        <v>-</v>
      </c>
      <c r="BQ31" s="115" t="str">
        <f t="shared" si="24"/>
        <v>-</v>
      </c>
      <c r="BR31" s="115" t="str">
        <f t="shared" si="24"/>
        <v>-</v>
      </c>
      <c r="BS31" s="115" t="str">
        <f t="shared" si="24"/>
        <v>-</v>
      </c>
      <c r="BT31" s="115" t="str">
        <f t="shared" si="24"/>
        <v>-</v>
      </c>
      <c r="BU31" s="115" t="str">
        <f t="shared" si="24"/>
        <v>-</v>
      </c>
      <c r="BV31" s="115" t="str">
        <f t="shared" si="24"/>
        <v>-</v>
      </c>
      <c r="BW31" s="115" t="str">
        <f t="shared" si="24"/>
        <v>-</v>
      </c>
      <c r="BX31" s="115" t="str">
        <f t="shared" si="24"/>
        <v>-</v>
      </c>
      <c r="BY31" s="115" t="str">
        <f t="shared" si="24"/>
        <v>-</v>
      </c>
      <c r="BZ31" s="115" t="str">
        <f t="shared" si="24"/>
        <v>-</v>
      </c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</row>
    <row r="32" spans="1:91">
      <c r="A32" s="100">
        <v>3</v>
      </c>
      <c r="B32" s="100" t="s">
        <v>57</v>
      </c>
      <c r="C32" s="100"/>
      <c r="D32" s="100"/>
      <c r="E32" s="100"/>
      <c r="F32" s="100"/>
      <c r="G32" s="100">
        <f>SUM(G33:G55)</f>
        <v>0</v>
      </c>
      <c r="H32" s="119">
        <f t="shared" si="25"/>
        <v>53.021442495126706</v>
      </c>
      <c r="I32" s="100">
        <f t="shared" ref="I32:Z32" si="26">SUM(I33:I55)</f>
        <v>2052</v>
      </c>
      <c r="J32" s="100">
        <f t="shared" si="26"/>
        <v>1088</v>
      </c>
      <c r="K32" s="100">
        <f t="shared" si="26"/>
        <v>608</v>
      </c>
      <c r="L32" s="100">
        <f t="shared" si="26"/>
        <v>206</v>
      </c>
      <c r="M32" s="100">
        <f t="shared" si="26"/>
        <v>342</v>
      </c>
      <c r="N32" s="100">
        <f t="shared" si="26"/>
        <v>894</v>
      </c>
      <c r="O32" s="100">
        <f t="shared" si="26"/>
        <v>6</v>
      </c>
      <c r="P32" s="100">
        <f t="shared" si="26"/>
        <v>6</v>
      </c>
      <c r="Q32" s="100">
        <f t="shared" si="26"/>
        <v>4</v>
      </c>
      <c r="R32" s="100">
        <f t="shared" si="26"/>
        <v>3</v>
      </c>
      <c r="S32" s="100">
        <f t="shared" si="26"/>
        <v>7</v>
      </c>
      <c r="T32" s="100">
        <f t="shared" si="26"/>
        <v>24</v>
      </c>
      <c r="U32" s="100">
        <f t="shared" si="26"/>
        <v>7</v>
      </c>
      <c r="V32" s="100">
        <f t="shared" si="26"/>
        <v>10</v>
      </c>
      <c r="W32" s="100">
        <f t="shared" si="26"/>
        <v>12</v>
      </c>
      <c r="X32" s="100">
        <f t="shared" si="26"/>
        <v>7</v>
      </c>
      <c r="Y32" s="100">
        <f t="shared" si="26"/>
        <v>10</v>
      </c>
      <c r="Z32" s="100">
        <f t="shared" si="26"/>
        <v>2</v>
      </c>
      <c r="AB32" s="120">
        <f t="shared" ref="AB32:CM32" si="27">SUM(AB33:AB55)</f>
        <v>1</v>
      </c>
      <c r="AC32" s="120">
        <f t="shared" si="27"/>
        <v>1</v>
      </c>
      <c r="AD32" s="120">
        <f t="shared" si="27"/>
        <v>1</v>
      </c>
      <c r="AE32" s="120">
        <f t="shared" si="27"/>
        <v>1</v>
      </c>
      <c r="AF32" s="120">
        <f t="shared" si="27"/>
        <v>0</v>
      </c>
      <c r="AG32" s="120">
        <f t="shared" si="27"/>
        <v>2</v>
      </c>
      <c r="AH32" s="120">
        <f t="shared" si="27"/>
        <v>1</v>
      </c>
      <c r="AI32" s="120">
        <f t="shared" si="27"/>
        <v>0</v>
      </c>
      <c r="AJ32" s="120">
        <f t="shared" si="27"/>
        <v>2</v>
      </c>
      <c r="AK32" s="120">
        <f t="shared" si="27"/>
        <v>1</v>
      </c>
      <c r="AL32" s="120">
        <f t="shared" si="27"/>
        <v>0</v>
      </c>
      <c r="AM32" s="120">
        <f t="shared" si="27"/>
        <v>0</v>
      </c>
      <c r="AO32" s="120">
        <f t="shared" si="27"/>
        <v>2</v>
      </c>
      <c r="AP32" s="120">
        <f t="shared" si="27"/>
        <v>1</v>
      </c>
      <c r="AQ32" s="120">
        <f t="shared" si="27"/>
        <v>1</v>
      </c>
      <c r="AR32" s="120">
        <f t="shared" si="27"/>
        <v>1</v>
      </c>
      <c r="AS32" s="120">
        <f t="shared" si="27"/>
        <v>0</v>
      </c>
      <c r="AT32" s="120">
        <f t="shared" si="27"/>
        <v>4</v>
      </c>
      <c r="AU32" s="120">
        <f t="shared" si="27"/>
        <v>1</v>
      </c>
      <c r="AV32" s="120">
        <f t="shared" si="27"/>
        <v>2</v>
      </c>
      <c r="AW32" s="120">
        <f t="shared" si="27"/>
        <v>1</v>
      </c>
      <c r="AX32" s="120">
        <f t="shared" si="27"/>
        <v>2</v>
      </c>
      <c r="AY32" s="120">
        <f t="shared" si="27"/>
        <v>3</v>
      </c>
      <c r="AZ32" s="120">
        <f t="shared" si="27"/>
        <v>1</v>
      </c>
      <c r="BB32" s="120">
        <f t="shared" si="27"/>
        <v>0</v>
      </c>
      <c r="BC32" s="120">
        <f t="shared" si="27"/>
        <v>0</v>
      </c>
      <c r="BD32" s="120">
        <f t="shared" si="27"/>
        <v>0</v>
      </c>
      <c r="BE32" s="120">
        <f t="shared" si="27"/>
        <v>0</v>
      </c>
      <c r="BF32" s="120">
        <f t="shared" si="27"/>
        <v>0</v>
      </c>
      <c r="BG32" s="120">
        <f t="shared" si="27"/>
        <v>0</v>
      </c>
      <c r="BH32" s="120">
        <f t="shared" si="27"/>
        <v>0</v>
      </c>
      <c r="BI32" s="120">
        <f t="shared" si="27"/>
        <v>0</v>
      </c>
      <c r="BJ32" s="120">
        <f t="shared" si="27"/>
        <v>1</v>
      </c>
      <c r="BK32" s="120">
        <f t="shared" si="27"/>
        <v>0</v>
      </c>
      <c r="BL32" s="120">
        <f t="shared" si="27"/>
        <v>0</v>
      </c>
      <c r="BM32" s="120">
        <f t="shared" si="27"/>
        <v>0</v>
      </c>
      <c r="BO32" s="120">
        <f t="shared" si="27"/>
        <v>0</v>
      </c>
      <c r="BP32" s="120">
        <f t="shared" si="27"/>
        <v>0</v>
      </c>
      <c r="BQ32" s="120">
        <f t="shared" si="27"/>
        <v>0</v>
      </c>
      <c r="BR32" s="120">
        <f t="shared" si="27"/>
        <v>1</v>
      </c>
      <c r="BS32" s="120">
        <f t="shared" si="27"/>
        <v>0</v>
      </c>
      <c r="BT32" s="120">
        <f t="shared" si="27"/>
        <v>2</v>
      </c>
      <c r="BU32" s="120">
        <f t="shared" si="27"/>
        <v>1</v>
      </c>
      <c r="BV32" s="120">
        <f t="shared" si="27"/>
        <v>1</v>
      </c>
      <c r="BW32" s="120">
        <f t="shared" si="27"/>
        <v>1</v>
      </c>
      <c r="BX32" s="120">
        <f t="shared" si="27"/>
        <v>0</v>
      </c>
      <c r="BY32" s="120">
        <f t="shared" si="27"/>
        <v>0</v>
      </c>
      <c r="BZ32" s="120">
        <f t="shared" si="27"/>
        <v>0</v>
      </c>
      <c r="CA32" s="127"/>
      <c r="CB32" s="120">
        <f t="shared" si="27"/>
        <v>4</v>
      </c>
      <c r="CC32" s="120">
        <f t="shared" si="27"/>
        <v>2</v>
      </c>
      <c r="CD32" s="120">
        <f t="shared" si="27"/>
        <v>2</v>
      </c>
      <c r="CE32" s="120">
        <f t="shared" si="27"/>
        <v>0</v>
      </c>
      <c r="CF32" s="120">
        <f t="shared" si="27"/>
        <v>0</v>
      </c>
      <c r="CG32" s="120">
        <f t="shared" si="27"/>
        <v>0</v>
      </c>
      <c r="CH32" s="120">
        <f t="shared" si="27"/>
        <v>0</v>
      </c>
      <c r="CI32" s="120">
        <f t="shared" si="27"/>
        <v>0</v>
      </c>
      <c r="CJ32" s="120">
        <f t="shared" si="27"/>
        <v>0</v>
      </c>
      <c r="CK32" s="120">
        <f t="shared" si="27"/>
        <v>0</v>
      </c>
      <c r="CL32" s="120">
        <f t="shared" si="27"/>
        <v>0</v>
      </c>
      <c r="CM32" s="120">
        <f t="shared" si="27"/>
        <v>0</v>
      </c>
    </row>
    <row r="33" spans="1:91">
      <c r="A33" s="128">
        <v>1</v>
      </c>
      <c r="B33" s="97" t="s">
        <v>58</v>
      </c>
      <c r="C33" s="93"/>
      <c r="D33" s="93">
        <v>1</v>
      </c>
      <c r="E33" s="93"/>
      <c r="F33" s="93"/>
      <c r="G33" s="93"/>
      <c r="H33" s="114">
        <f t="shared" si="25"/>
        <v>51.851851851851848</v>
      </c>
      <c r="I33" s="97">
        <f t="shared" ref="I33:I40" si="28">J33+N33</f>
        <v>27</v>
      </c>
      <c r="J33" s="97">
        <f t="shared" ref="J33:J55" si="29">O33*O$6+P33*P$6+Q33*Q$6+R33*R$6+S33*S$6+T33*T$6+U33*U$6+V33*V$6+W33*W$6+X33*X$6+Y33*Y$6+Z33*Z$6</f>
        <v>14</v>
      </c>
      <c r="K33" s="97">
        <v>14</v>
      </c>
      <c r="L33" s="97"/>
      <c r="M33" s="97"/>
      <c r="N33" s="97">
        <v>13</v>
      </c>
      <c r="O33" s="97">
        <v>1</v>
      </c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B33" s="123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23" t="str">
        <f t="shared" si="30"/>
        <v>-</v>
      </c>
      <c r="AD33" s="123" t="str">
        <f t="shared" si="30"/>
        <v>-</v>
      </c>
      <c r="AE33" s="123" t="str">
        <f t="shared" si="30"/>
        <v>-</v>
      </c>
      <c r="AF33" s="123" t="str">
        <f t="shared" si="30"/>
        <v>-</v>
      </c>
      <c r="AG33" s="123" t="str">
        <f t="shared" si="30"/>
        <v>-</v>
      </c>
      <c r="AH33" s="123" t="str">
        <f t="shared" si="30"/>
        <v>-</v>
      </c>
      <c r="AI33" s="123" t="str">
        <f t="shared" si="30"/>
        <v>-</v>
      </c>
      <c r="AJ33" s="123" t="str">
        <f t="shared" si="30"/>
        <v>-</v>
      </c>
      <c r="AK33" s="123" t="str">
        <f t="shared" si="30"/>
        <v>-</v>
      </c>
      <c r="AL33" s="123" t="str">
        <f t="shared" si="30"/>
        <v>-</v>
      </c>
      <c r="AM33" s="123" t="str">
        <f t="shared" si="30"/>
        <v>-</v>
      </c>
      <c r="AO33" s="115">
        <f t="shared" ref="AO33:AZ42" si="31">IF(ISERROR(SEARCH(AO$7,$D33,1)),"-",IF(COUNTIF($D33,AO$7)=1,1,IF(ISERROR(SEARCH(CONCATENATE(AO$7,","),$D33,1)),IF(ISERROR(SEARCH(CONCATENATE(",",AO$7),$D33,1)),"-",1),1)))</f>
        <v>1</v>
      </c>
      <c r="AP33" s="115" t="str">
        <f t="shared" si="31"/>
        <v>-</v>
      </c>
      <c r="AQ33" s="115" t="str">
        <f t="shared" si="31"/>
        <v>-</v>
      </c>
      <c r="AR33" s="115" t="str">
        <f t="shared" si="31"/>
        <v>-</v>
      </c>
      <c r="AS33" s="115" t="str">
        <f t="shared" si="31"/>
        <v>-</v>
      </c>
      <c r="AT33" s="115" t="str">
        <f t="shared" si="31"/>
        <v>-</v>
      </c>
      <c r="AU33" s="115" t="str">
        <f t="shared" si="31"/>
        <v>-</v>
      </c>
      <c r="AV33" s="115" t="str">
        <f t="shared" si="31"/>
        <v>-</v>
      </c>
      <c r="AW33" s="115" t="str">
        <f t="shared" si="31"/>
        <v>-</v>
      </c>
      <c r="AX33" s="115" t="str">
        <f t="shared" si="31"/>
        <v>-</v>
      </c>
      <c r="AY33" s="115" t="str">
        <f t="shared" si="31"/>
        <v>-</v>
      </c>
      <c r="AZ33" s="115" t="str">
        <f t="shared" si="31"/>
        <v>-</v>
      </c>
      <c r="BB33" s="115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15" t="str">
        <f t="shared" si="32"/>
        <v>-</v>
      </c>
      <c r="BD33" s="115" t="str">
        <f t="shared" si="32"/>
        <v>-</v>
      </c>
      <c r="BE33" s="115" t="str">
        <f t="shared" si="32"/>
        <v>-</v>
      </c>
      <c r="BF33" s="115" t="str">
        <f t="shared" si="32"/>
        <v>-</v>
      </c>
      <c r="BG33" s="115" t="str">
        <f t="shared" si="32"/>
        <v>-</v>
      </c>
      <c r="BH33" s="115" t="str">
        <f t="shared" si="32"/>
        <v>-</v>
      </c>
      <c r="BI33" s="115" t="str">
        <f t="shared" si="32"/>
        <v>-</v>
      </c>
      <c r="BJ33" s="115" t="str">
        <f t="shared" si="32"/>
        <v>-</v>
      </c>
      <c r="BK33" s="115" t="str">
        <f t="shared" si="32"/>
        <v>-</v>
      </c>
      <c r="BL33" s="115" t="str">
        <f t="shared" si="32"/>
        <v>-</v>
      </c>
      <c r="BM33" s="115" t="str">
        <f t="shared" si="32"/>
        <v>-</v>
      </c>
      <c r="BO33" s="115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15" t="str">
        <f t="shared" si="33"/>
        <v>-</v>
      </c>
      <c r="BQ33" s="115" t="str">
        <f t="shared" si="33"/>
        <v>-</v>
      </c>
      <c r="BR33" s="115" t="str">
        <f t="shared" si="33"/>
        <v>-</v>
      </c>
      <c r="BS33" s="115" t="str">
        <f t="shared" si="33"/>
        <v>-</v>
      </c>
      <c r="BT33" s="115" t="str">
        <f t="shared" si="33"/>
        <v>-</v>
      </c>
      <c r="BU33" s="115" t="str">
        <f t="shared" si="33"/>
        <v>-</v>
      </c>
      <c r="BV33" s="115" t="str">
        <f t="shared" si="33"/>
        <v>-</v>
      </c>
      <c r="BW33" s="115" t="str">
        <f t="shared" si="33"/>
        <v>-</v>
      </c>
      <c r="BX33" s="115" t="str">
        <f t="shared" si="33"/>
        <v>-</v>
      </c>
      <c r="BY33" s="115" t="str">
        <f t="shared" si="33"/>
        <v>-</v>
      </c>
      <c r="BZ33" s="115" t="str">
        <f t="shared" si="33"/>
        <v>-</v>
      </c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</row>
    <row r="34" spans="1:91">
      <c r="A34" s="128">
        <v>2</v>
      </c>
      <c r="B34" s="97" t="s">
        <v>59</v>
      </c>
      <c r="C34" s="93"/>
      <c r="D34" s="93">
        <v>6</v>
      </c>
      <c r="E34" s="93"/>
      <c r="F34" s="93"/>
      <c r="G34" s="93"/>
      <c r="H34" s="114">
        <f t="shared" si="25"/>
        <v>44.444444444444443</v>
      </c>
      <c r="I34" s="97">
        <f t="shared" si="28"/>
        <v>54</v>
      </c>
      <c r="J34" s="97">
        <f t="shared" si="29"/>
        <v>24</v>
      </c>
      <c r="K34" s="97">
        <v>14</v>
      </c>
      <c r="L34" s="97">
        <v>10</v>
      </c>
      <c r="M34" s="97"/>
      <c r="N34" s="97">
        <v>30</v>
      </c>
      <c r="O34" s="97"/>
      <c r="P34" s="97"/>
      <c r="Q34" s="97"/>
      <c r="R34" s="97"/>
      <c r="S34" s="97"/>
      <c r="T34" s="97">
        <v>2</v>
      </c>
      <c r="U34" s="97"/>
      <c r="V34" s="97"/>
      <c r="W34" s="97"/>
      <c r="X34" s="97"/>
      <c r="Y34" s="97"/>
      <c r="Z34" s="97"/>
      <c r="AB34" s="123" t="str">
        <f t="shared" si="30"/>
        <v>-</v>
      </c>
      <c r="AC34" s="123" t="str">
        <f t="shared" si="30"/>
        <v>-</v>
      </c>
      <c r="AD34" s="123" t="str">
        <f t="shared" si="30"/>
        <v>-</v>
      </c>
      <c r="AE34" s="123" t="str">
        <f t="shared" si="30"/>
        <v>-</v>
      </c>
      <c r="AF34" s="123" t="str">
        <f t="shared" si="30"/>
        <v>-</v>
      </c>
      <c r="AG34" s="123" t="str">
        <f t="shared" si="30"/>
        <v>-</v>
      </c>
      <c r="AH34" s="123" t="str">
        <f t="shared" si="30"/>
        <v>-</v>
      </c>
      <c r="AI34" s="123" t="str">
        <f t="shared" si="30"/>
        <v>-</v>
      </c>
      <c r="AJ34" s="123" t="str">
        <f t="shared" si="30"/>
        <v>-</v>
      </c>
      <c r="AK34" s="123" t="str">
        <f t="shared" si="30"/>
        <v>-</v>
      </c>
      <c r="AL34" s="123" t="str">
        <f t="shared" si="30"/>
        <v>-</v>
      </c>
      <c r="AM34" s="123" t="str">
        <f t="shared" si="30"/>
        <v>-</v>
      </c>
      <c r="AO34" s="115" t="str">
        <f t="shared" si="31"/>
        <v>-</v>
      </c>
      <c r="AP34" s="115" t="str">
        <f t="shared" si="31"/>
        <v>-</v>
      </c>
      <c r="AQ34" s="115" t="str">
        <f t="shared" si="31"/>
        <v>-</v>
      </c>
      <c r="AR34" s="115" t="str">
        <f t="shared" si="31"/>
        <v>-</v>
      </c>
      <c r="AS34" s="115" t="str">
        <f t="shared" si="31"/>
        <v>-</v>
      </c>
      <c r="AT34" s="115">
        <f t="shared" si="31"/>
        <v>1</v>
      </c>
      <c r="AU34" s="115" t="str">
        <f t="shared" si="31"/>
        <v>-</v>
      </c>
      <c r="AV34" s="115" t="str">
        <f t="shared" si="31"/>
        <v>-</v>
      </c>
      <c r="AW34" s="115" t="str">
        <f t="shared" si="31"/>
        <v>-</v>
      </c>
      <c r="AX34" s="115" t="str">
        <f t="shared" si="31"/>
        <v>-</v>
      </c>
      <c r="AY34" s="115" t="str">
        <f t="shared" si="31"/>
        <v>-</v>
      </c>
      <c r="AZ34" s="115" t="str">
        <f t="shared" si="31"/>
        <v>-</v>
      </c>
      <c r="BB34" s="115" t="str">
        <f t="shared" si="32"/>
        <v>-</v>
      </c>
      <c r="BC34" s="115" t="str">
        <f t="shared" si="32"/>
        <v>-</v>
      </c>
      <c r="BD34" s="115" t="str">
        <f t="shared" si="32"/>
        <v>-</v>
      </c>
      <c r="BE34" s="115" t="str">
        <f t="shared" si="32"/>
        <v>-</v>
      </c>
      <c r="BF34" s="115" t="str">
        <f t="shared" si="32"/>
        <v>-</v>
      </c>
      <c r="BG34" s="115" t="str">
        <f t="shared" si="32"/>
        <v>-</v>
      </c>
      <c r="BH34" s="115" t="str">
        <f t="shared" si="32"/>
        <v>-</v>
      </c>
      <c r="BI34" s="115" t="str">
        <f t="shared" si="32"/>
        <v>-</v>
      </c>
      <c r="BJ34" s="115" t="str">
        <f t="shared" si="32"/>
        <v>-</v>
      </c>
      <c r="BK34" s="115" t="str">
        <f t="shared" si="32"/>
        <v>-</v>
      </c>
      <c r="BL34" s="115" t="str">
        <f t="shared" si="32"/>
        <v>-</v>
      </c>
      <c r="BM34" s="115" t="str">
        <f t="shared" si="32"/>
        <v>-</v>
      </c>
      <c r="BO34" s="115" t="str">
        <f t="shared" si="33"/>
        <v>-</v>
      </c>
      <c r="BP34" s="115" t="str">
        <f t="shared" si="33"/>
        <v>-</v>
      </c>
      <c r="BQ34" s="115" t="str">
        <f t="shared" si="33"/>
        <v>-</v>
      </c>
      <c r="BR34" s="115" t="str">
        <f t="shared" si="33"/>
        <v>-</v>
      </c>
      <c r="BS34" s="115" t="str">
        <f t="shared" si="33"/>
        <v>-</v>
      </c>
      <c r="BT34" s="115" t="str">
        <f t="shared" si="33"/>
        <v>-</v>
      </c>
      <c r="BU34" s="115" t="str">
        <f t="shared" si="33"/>
        <v>-</v>
      </c>
      <c r="BV34" s="115" t="str">
        <f t="shared" si="33"/>
        <v>-</v>
      </c>
      <c r="BW34" s="115" t="str">
        <f t="shared" si="33"/>
        <v>-</v>
      </c>
      <c r="BX34" s="115" t="str">
        <f t="shared" si="33"/>
        <v>-</v>
      </c>
      <c r="BY34" s="115" t="str">
        <f t="shared" si="33"/>
        <v>-</v>
      </c>
      <c r="BZ34" s="115" t="str">
        <f t="shared" si="33"/>
        <v>-</v>
      </c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</row>
    <row r="35" spans="1:91">
      <c r="A35" s="128">
        <v>3</v>
      </c>
      <c r="B35" s="97" t="s">
        <v>60</v>
      </c>
      <c r="C35" s="93">
        <v>4.5999999999999996</v>
      </c>
      <c r="D35" s="93"/>
      <c r="E35" s="93"/>
      <c r="F35" s="93">
        <v>4.5999999999999996</v>
      </c>
      <c r="G35" s="93"/>
      <c r="H35" s="114">
        <f t="shared" si="25"/>
        <v>62.43386243386243</v>
      </c>
      <c r="I35" s="97">
        <f t="shared" si="28"/>
        <v>189</v>
      </c>
      <c r="J35" s="97">
        <f t="shared" si="29"/>
        <v>118</v>
      </c>
      <c r="K35" s="97">
        <v>62</v>
      </c>
      <c r="L35" s="97">
        <v>26</v>
      </c>
      <c r="M35" s="97">
        <v>30</v>
      </c>
      <c r="N35" s="97">
        <v>71</v>
      </c>
      <c r="O35" s="97"/>
      <c r="P35" s="97"/>
      <c r="Q35" s="97"/>
      <c r="R35" s="97">
        <v>3</v>
      </c>
      <c r="S35" s="97">
        <v>5</v>
      </c>
      <c r="T35" s="97">
        <v>3</v>
      </c>
      <c r="U35" s="97"/>
      <c r="V35" s="97"/>
      <c r="W35" s="97"/>
      <c r="X35" s="97"/>
      <c r="Y35" s="97"/>
      <c r="Z35" s="97"/>
      <c r="AB35" s="123" t="str">
        <f t="shared" si="30"/>
        <v>-</v>
      </c>
      <c r="AC35" s="123" t="str">
        <f t="shared" si="30"/>
        <v>-</v>
      </c>
      <c r="AD35" s="123" t="str">
        <f t="shared" si="30"/>
        <v>-</v>
      </c>
      <c r="AE35" s="123">
        <f t="shared" si="30"/>
        <v>1</v>
      </c>
      <c r="AF35" s="123" t="str">
        <f t="shared" si="30"/>
        <v>-</v>
      </c>
      <c r="AG35" s="123">
        <f t="shared" si="30"/>
        <v>1</v>
      </c>
      <c r="AH35" s="123" t="str">
        <f t="shared" si="30"/>
        <v>-</v>
      </c>
      <c r="AI35" s="123" t="str">
        <f t="shared" si="30"/>
        <v>-</v>
      </c>
      <c r="AJ35" s="123" t="str">
        <f t="shared" si="30"/>
        <v>-</v>
      </c>
      <c r="AK35" s="123" t="str">
        <f t="shared" si="30"/>
        <v>-</v>
      </c>
      <c r="AL35" s="123" t="str">
        <f t="shared" si="30"/>
        <v>-</v>
      </c>
      <c r="AM35" s="123" t="str">
        <f t="shared" si="30"/>
        <v>-</v>
      </c>
      <c r="AO35" s="115" t="str">
        <f t="shared" si="31"/>
        <v>-</v>
      </c>
      <c r="AP35" s="115" t="str">
        <f t="shared" si="31"/>
        <v>-</v>
      </c>
      <c r="AQ35" s="115" t="str">
        <f t="shared" si="31"/>
        <v>-</v>
      </c>
      <c r="AR35" s="115" t="str">
        <f t="shared" si="31"/>
        <v>-</v>
      </c>
      <c r="AS35" s="115" t="str">
        <f t="shared" si="31"/>
        <v>-</v>
      </c>
      <c r="AT35" s="115" t="str">
        <f t="shared" si="31"/>
        <v>-</v>
      </c>
      <c r="AU35" s="115" t="str">
        <f t="shared" si="31"/>
        <v>-</v>
      </c>
      <c r="AV35" s="115" t="str">
        <f t="shared" si="31"/>
        <v>-</v>
      </c>
      <c r="AW35" s="115" t="str">
        <f t="shared" si="31"/>
        <v>-</v>
      </c>
      <c r="AX35" s="115" t="str">
        <f t="shared" si="31"/>
        <v>-</v>
      </c>
      <c r="AY35" s="115" t="str">
        <f t="shared" si="31"/>
        <v>-</v>
      </c>
      <c r="AZ35" s="115" t="str">
        <f t="shared" si="31"/>
        <v>-</v>
      </c>
      <c r="BB35" s="115" t="str">
        <f t="shared" si="32"/>
        <v>-</v>
      </c>
      <c r="BC35" s="115" t="str">
        <f t="shared" si="32"/>
        <v>-</v>
      </c>
      <c r="BD35" s="115" t="str">
        <f t="shared" si="32"/>
        <v>-</v>
      </c>
      <c r="BE35" s="115" t="str">
        <f t="shared" si="32"/>
        <v>-</v>
      </c>
      <c r="BF35" s="115" t="str">
        <f t="shared" si="32"/>
        <v>-</v>
      </c>
      <c r="BG35" s="115" t="str">
        <f t="shared" si="32"/>
        <v>-</v>
      </c>
      <c r="BH35" s="115" t="str">
        <f t="shared" si="32"/>
        <v>-</v>
      </c>
      <c r="BI35" s="115" t="str">
        <f t="shared" si="32"/>
        <v>-</v>
      </c>
      <c r="BJ35" s="115" t="str">
        <f t="shared" si="32"/>
        <v>-</v>
      </c>
      <c r="BK35" s="115" t="str">
        <f t="shared" si="32"/>
        <v>-</v>
      </c>
      <c r="BL35" s="115" t="str">
        <f t="shared" si="32"/>
        <v>-</v>
      </c>
      <c r="BM35" s="115" t="str">
        <f t="shared" si="32"/>
        <v>-</v>
      </c>
      <c r="BO35" s="115" t="str">
        <f t="shared" si="33"/>
        <v>-</v>
      </c>
      <c r="BP35" s="115" t="str">
        <f t="shared" si="33"/>
        <v>-</v>
      </c>
      <c r="BQ35" s="115" t="str">
        <f t="shared" si="33"/>
        <v>-</v>
      </c>
      <c r="BR35" s="115">
        <f t="shared" si="33"/>
        <v>1</v>
      </c>
      <c r="BS35" s="115" t="str">
        <f t="shared" si="33"/>
        <v>-</v>
      </c>
      <c r="BT35" s="115">
        <f t="shared" si="33"/>
        <v>1</v>
      </c>
      <c r="BU35" s="115" t="str">
        <f t="shared" si="33"/>
        <v>-</v>
      </c>
      <c r="BV35" s="115" t="str">
        <f t="shared" si="33"/>
        <v>-</v>
      </c>
      <c r="BW35" s="115" t="str">
        <f t="shared" si="33"/>
        <v>-</v>
      </c>
      <c r="BX35" s="115" t="str">
        <f t="shared" si="33"/>
        <v>-</v>
      </c>
      <c r="BY35" s="115" t="str">
        <f t="shared" si="33"/>
        <v>-</v>
      </c>
      <c r="BZ35" s="115" t="str">
        <f t="shared" si="33"/>
        <v>-</v>
      </c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</row>
    <row r="36" spans="1:91">
      <c r="A36" s="128">
        <v>4</v>
      </c>
      <c r="B36" s="97" t="s">
        <v>61</v>
      </c>
      <c r="C36" s="93">
        <v>7</v>
      </c>
      <c r="D36" s="93"/>
      <c r="E36" s="93"/>
      <c r="F36" s="93">
        <v>7</v>
      </c>
      <c r="G36" s="93"/>
      <c r="H36" s="114">
        <f t="shared" si="25"/>
        <v>64.81481481481481</v>
      </c>
      <c r="I36" s="97">
        <f t="shared" si="28"/>
        <v>108</v>
      </c>
      <c r="J36" s="97">
        <f t="shared" si="29"/>
        <v>70</v>
      </c>
      <c r="K36" s="97">
        <v>36</v>
      </c>
      <c r="L36" s="97"/>
      <c r="M36" s="97">
        <v>34</v>
      </c>
      <c r="N36" s="97">
        <v>38</v>
      </c>
      <c r="O36" s="97"/>
      <c r="P36" s="97"/>
      <c r="Q36" s="97"/>
      <c r="R36" s="97"/>
      <c r="S36" s="97"/>
      <c r="T36" s="97"/>
      <c r="U36" s="97">
        <v>5</v>
      </c>
      <c r="V36" s="97"/>
      <c r="W36" s="97"/>
      <c r="X36" s="97"/>
      <c r="Y36" s="97"/>
      <c r="Z36" s="97"/>
      <c r="AB36" s="123" t="str">
        <f t="shared" si="30"/>
        <v>-</v>
      </c>
      <c r="AC36" s="123" t="str">
        <f t="shared" si="30"/>
        <v>-</v>
      </c>
      <c r="AD36" s="123" t="str">
        <f t="shared" si="30"/>
        <v>-</v>
      </c>
      <c r="AE36" s="123" t="str">
        <f t="shared" si="30"/>
        <v>-</v>
      </c>
      <c r="AF36" s="123" t="str">
        <f t="shared" si="30"/>
        <v>-</v>
      </c>
      <c r="AG36" s="123" t="str">
        <f t="shared" si="30"/>
        <v>-</v>
      </c>
      <c r="AH36" s="123">
        <f t="shared" si="30"/>
        <v>1</v>
      </c>
      <c r="AI36" s="123" t="str">
        <f t="shared" si="30"/>
        <v>-</v>
      </c>
      <c r="AJ36" s="123" t="str">
        <f t="shared" si="30"/>
        <v>-</v>
      </c>
      <c r="AK36" s="123" t="str">
        <f t="shared" si="30"/>
        <v>-</v>
      </c>
      <c r="AL36" s="123" t="str">
        <f t="shared" si="30"/>
        <v>-</v>
      </c>
      <c r="AM36" s="123" t="str">
        <f t="shared" si="30"/>
        <v>-</v>
      </c>
      <c r="AO36" s="115" t="str">
        <f t="shared" si="31"/>
        <v>-</v>
      </c>
      <c r="AP36" s="115" t="str">
        <f t="shared" si="31"/>
        <v>-</v>
      </c>
      <c r="AQ36" s="115" t="str">
        <f t="shared" si="31"/>
        <v>-</v>
      </c>
      <c r="AR36" s="115" t="str">
        <f t="shared" si="31"/>
        <v>-</v>
      </c>
      <c r="AS36" s="115" t="str">
        <f t="shared" si="31"/>
        <v>-</v>
      </c>
      <c r="AT36" s="115" t="str">
        <f t="shared" si="31"/>
        <v>-</v>
      </c>
      <c r="AU36" s="115" t="str">
        <f t="shared" si="31"/>
        <v>-</v>
      </c>
      <c r="AV36" s="115" t="str">
        <f t="shared" si="31"/>
        <v>-</v>
      </c>
      <c r="AW36" s="115" t="str">
        <f t="shared" si="31"/>
        <v>-</v>
      </c>
      <c r="AX36" s="115" t="str">
        <f t="shared" si="31"/>
        <v>-</v>
      </c>
      <c r="AY36" s="115" t="str">
        <f t="shared" si="31"/>
        <v>-</v>
      </c>
      <c r="AZ36" s="115" t="str">
        <f t="shared" si="31"/>
        <v>-</v>
      </c>
      <c r="BB36" s="115" t="str">
        <f t="shared" si="32"/>
        <v>-</v>
      </c>
      <c r="BC36" s="115" t="str">
        <f t="shared" si="32"/>
        <v>-</v>
      </c>
      <c r="BD36" s="115" t="str">
        <f t="shared" si="32"/>
        <v>-</v>
      </c>
      <c r="BE36" s="115" t="str">
        <f t="shared" si="32"/>
        <v>-</v>
      </c>
      <c r="BF36" s="115" t="str">
        <f t="shared" si="32"/>
        <v>-</v>
      </c>
      <c r="BG36" s="115" t="str">
        <f t="shared" si="32"/>
        <v>-</v>
      </c>
      <c r="BH36" s="115" t="str">
        <f t="shared" si="32"/>
        <v>-</v>
      </c>
      <c r="BI36" s="115" t="str">
        <f t="shared" si="32"/>
        <v>-</v>
      </c>
      <c r="BJ36" s="115" t="str">
        <f t="shared" si="32"/>
        <v>-</v>
      </c>
      <c r="BK36" s="115" t="str">
        <f t="shared" si="32"/>
        <v>-</v>
      </c>
      <c r="BL36" s="115" t="str">
        <f t="shared" si="32"/>
        <v>-</v>
      </c>
      <c r="BM36" s="115" t="str">
        <f t="shared" si="32"/>
        <v>-</v>
      </c>
      <c r="BO36" s="115" t="str">
        <f t="shared" si="33"/>
        <v>-</v>
      </c>
      <c r="BP36" s="115" t="str">
        <f t="shared" si="33"/>
        <v>-</v>
      </c>
      <c r="BQ36" s="115" t="str">
        <f t="shared" si="33"/>
        <v>-</v>
      </c>
      <c r="BR36" s="115" t="str">
        <f t="shared" si="33"/>
        <v>-</v>
      </c>
      <c r="BS36" s="115" t="str">
        <f t="shared" si="33"/>
        <v>-</v>
      </c>
      <c r="BT36" s="115" t="str">
        <f t="shared" si="33"/>
        <v>-</v>
      </c>
      <c r="BU36" s="115">
        <f t="shared" si="33"/>
        <v>1</v>
      </c>
      <c r="BV36" s="115" t="str">
        <f t="shared" si="33"/>
        <v>-</v>
      </c>
      <c r="BW36" s="115" t="str">
        <f t="shared" si="33"/>
        <v>-</v>
      </c>
      <c r="BX36" s="115" t="str">
        <f t="shared" si="33"/>
        <v>-</v>
      </c>
      <c r="BY36" s="115" t="str">
        <f t="shared" si="33"/>
        <v>-</v>
      </c>
      <c r="BZ36" s="115" t="str">
        <f t="shared" si="33"/>
        <v>-</v>
      </c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</row>
    <row r="37" spans="1:91">
      <c r="A37" s="128">
        <v>5</v>
      </c>
      <c r="B37" s="97" t="s">
        <v>62</v>
      </c>
      <c r="C37" s="93">
        <v>6</v>
      </c>
      <c r="D37" s="93">
        <v>4</v>
      </c>
      <c r="E37" s="93"/>
      <c r="F37" s="93"/>
      <c r="G37" s="93"/>
      <c r="H37" s="114">
        <f t="shared" si="25"/>
        <v>59.259259259259252</v>
      </c>
      <c r="I37" s="97">
        <f t="shared" si="28"/>
        <v>189</v>
      </c>
      <c r="J37" s="97">
        <f t="shared" si="29"/>
        <v>112</v>
      </c>
      <c r="K37" s="97">
        <v>54</v>
      </c>
      <c r="L37" s="97">
        <v>58</v>
      </c>
      <c r="M37" s="97"/>
      <c r="N37" s="97">
        <v>77</v>
      </c>
      <c r="O37" s="97"/>
      <c r="P37" s="97"/>
      <c r="Q37" s="97"/>
      <c r="R37" s="97"/>
      <c r="S37" s="97">
        <v>2</v>
      </c>
      <c r="T37" s="97">
        <v>8</v>
      </c>
      <c r="U37" s="97"/>
      <c r="V37" s="97"/>
      <c r="W37" s="97"/>
      <c r="X37" s="97"/>
      <c r="Y37" s="97"/>
      <c r="Z37" s="97"/>
      <c r="AB37" s="123" t="str">
        <f t="shared" si="30"/>
        <v>-</v>
      </c>
      <c r="AC37" s="123" t="str">
        <f t="shared" si="30"/>
        <v>-</v>
      </c>
      <c r="AD37" s="123" t="str">
        <f t="shared" si="30"/>
        <v>-</v>
      </c>
      <c r="AE37" s="123" t="str">
        <f t="shared" si="30"/>
        <v>-</v>
      </c>
      <c r="AF37" s="123" t="str">
        <f t="shared" si="30"/>
        <v>-</v>
      </c>
      <c r="AG37" s="123">
        <f t="shared" si="30"/>
        <v>1</v>
      </c>
      <c r="AH37" s="123" t="str">
        <f t="shared" si="30"/>
        <v>-</v>
      </c>
      <c r="AI37" s="123" t="str">
        <f t="shared" si="30"/>
        <v>-</v>
      </c>
      <c r="AJ37" s="123" t="str">
        <f t="shared" si="30"/>
        <v>-</v>
      </c>
      <c r="AK37" s="123" t="str">
        <f t="shared" si="30"/>
        <v>-</v>
      </c>
      <c r="AL37" s="123" t="str">
        <f t="shared" si="30"/>
        <v>-</v>
      </c>
      <c r="AM37" s="123" t="str">
        <f t="shared" si="30"/>
        <v>-</v>
      </c>
      <c r="AO37" s="115" t="str">
        <f t="shared" si="31"/>
        <v>-</v>
      </c>
      <c r="AP37" s="115" t="str">
        <f t="shared" si="31"/>
        <v>-</v>
      </c>
      <c r="AQ37" s="115" t="str">
        <f t="shared" si="31"/>
        <v>-</v>
      </c>
      <c r="AR37" s="115">
        <f t="shared" si="31"/>
        <v>1</v>
      </c>
      <c r="AS37" s="115" t="str">
        <f t="shared" si="31"/>
        <v>-</v>
      </c>
      <c r="AT37" s="115" t="str">
        <f t="shared" si="31"/>
        <v>-</v>
      </c>
      <c r="AU37" s="115" t="str">
        <f t="shared" si="31"/>
        <v>-</v>
      </c>
      <c r="AV37" s="115" t="str">
        <f t="shared" si="31"/>
        <v>-</v>
      </c>
      <c r="AW37" s="115" t="str">
        <f t="shared" si="31"/>
        <v>-</v>
      </c>
      <c r="AX37" s="115" t="str">
        <f t="shared" si="31"/>
        <v>-</v>
      </c>
      <c r="AY37" s="115" t="str">
        <f t="shared" si="31"/>
        <v>-</v>
      </c>
      <c r="AZ37" s="115" t="str">
        <f t="shared" si="31"/>
        <v>-</v>
      </c>
      <c r="BB37" s="115" t="str">
        <f t="shared" si="32"/>
        <v>-</v>
      </c>
      <c r="BC37" s="115" t="str">
        <f t="shared" si="32"/>
        <v>-</v>
      </c>
      <c r="BD37" s="115" t="str">
        <f t="shared" si="32"/>
        <v>-</v>
      </c>
      <c r="BE37" s="115" t="str">
        <f t="shared" si="32"/>
        <v>-</v>
      </c>
      <c r="BF37" s="115" t="str">
        <f t="shared" si="32"/>
        <v>-</v>
      </c>
      <c r="BG37" s="115" t="str">
        <f t="shared" si="32"/>
        <v>-</v>
      </c>
      <c r="BH37" s="115" t="str">
        <f t="shared" si="32"/>
        <v>-</v>
      </c>
      <c r="BI37" s="115" t="str">
        <f t="shared" si="32"/>
        <v>-</v>
      </c>
      <c r="BJ37" s="115" t="str">
        <f t="shared" si="32"/>
        <v>-</v>
      </c>
      <c r="BK37" s="115" t="str">
        <f t="shared" si="32"/>
        <v>-</v>
      </c>
      <c r="BL37" s="115" t="str">
        <f t="shared" si="32"/>
        <v>-</v>
      </c>
      <c r="BM37" s="115" t="str">
        <f t="shared" si="32"/>
        <v>-</v>
      </c>
      <c r="BO37" s="115" t="str">
        <f t="shared" si="33"/>
        <v>-</v>
      </c>
      <c r="BP37" s="115" t="str">
        <f t="shared" si="33"/>
        <v>-</v>
      </c>
      <c r="BQ37" s="115" t="str">
        <f t="shared" si="33"/>
        <v>-</v>
      </c>
      <c r="BR37" s="115" t="str">
        <f t="shared" si="33"/>
        <v>-</v>
      </c>
      <c r="BS37" s="115" t="str">
        <f t="shared" si="33"/>
        <v>-</v>
      </c>
      <c r="BT37" s="115" t="str">
        <f t="shared" si="33"/>
        <v>-</v>
      </c>
      <c r="BU37" s="115" t="str">
        <f t="shared" si="33"/>
        <v>-</v>
      </c>
      <c r="BV37" s="115" t="str">
        <f t="shared" si="33"/>
        <v>-</v>
      </c>
      <c r="BW37" s="115" t="str">
        <f t="shared" si="33"/>
        <v>-</v>
      </c>
      <c r="BX37" s="115" t="str">
        <f t="shared" si="33"/>
        <v>-</v>
      </c>
      <c r="BY37" s="115" t="str">
        <f t="shared" si="33"/>
        <v>-</v>
      </c>
      <c r="BZ37" s="115" t="str">
        <f t="shared" si="33"/>
        <v>-</v>
      </c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</row>
    <row r="38" spans="1:91">
      <c r="A38" s="128">
        <v>6</v>
      </c>
      <c r="B38" s="97" t="s">
        <v>63</v>
      </c>
      <c r="C38" s="93">
        <v>1.2</v>
      </c>
      <c r="D38" s="93">
        <v>3</v>
      </c>
      <c r="E38" s="93"/>
      <c r="F38" s="93"/>
      <c r="G38" s="93" t="s">
        <v>253</v>
      </c>
      <c r="H38" s="114">
        <f t="shared" si="25"/>
        <v>51.851851851851848</v>
      </c>
      <c r="I38" s="97">
        <f t="shared" si="28"/>
        <v>189</v>
      </c>
      <c r="J38" s="97">
        <f t="shared" si="29"/>
        <v>98</v>
      </c>
      <c r="K38" s="97">
        <v>36</v>
      </c>
      <c r="L38" s="97"/>
      <c r="M38" s="97">
        <v>62</v>
      </c>
      <c r="N38" s="97">
        <v>91</v>
      </c>
      <c r="O38" s="97">
        <v>3</v>
      </c>
      <c r="P38" s="97">
        <v>4</v>
      </c>
      <c r="Q38" s="97">
        <v>2</v>
      </c>
      <c r="R38" s="97"/>
      <c r="S38" s="97"/>
      <c r="T38" s="97"/>
      <c r="U38" s="97"/>
      <c r="V38" s="97"/>
      <c r="W38" s="97"/>
      <c r="X38" s="97"/>
      <c r="Y38" s="97"/>
      <c r="Z38" s="97"/>
      <c r="AB38" s="123">
        <f t="shared" si="30"/>
        <v>1</v>
      </c>
      <c r="AC38" s="123">
        <f t="shared" si="30"/>
        <v>1</v>
      </c>
      <c r="AD38" s="123" t="str">
        <f t="shared" si="30"/>
        <v>-</v>
      </c>
      <c r="AE38" s="123" t="str">
        <f t="shared" si="30"/>
        <v>-</v>
      </c>
      <c r="AF38" s="123" t="str">
        <f t="shared" si="30"/>
        <v>-</v>
      </c>
      <c r="AG38" s="123" t="str">
        <f t="shared" si="30"/>
        <v>-</v>
      </c>
      <c r="AH38" s="123" t="str">
        <f t="shared" si="30"/>
        <v>-</v>
      </c>
      <c r="AI38" s="123" t="str">
        <f t="shared" si="30"/>
        <v>-</v>
      </c>
      <c r="AJ38" s="123" t="str">
        <f t="shared" si="30"/>
        <v>-</v>
      </c>
      <c r="AK38" s="123" t="str">
        <f t="shared" si="30"/>
        <v>-</v>
      </c>
      <c r="AL38" s="123" t="str">
        <f t="shared" si="30"/>
        <v>-</v>
      </c>
      <c r="AM38" s="123" t="str">
        <f t="shared" si="30"/>
        <v>-</v>
      </c>
      <c r="AO38" s="115" t="str">
        <f t="shared" si="31"/>
        <v>-</v>
      </c>
      <c r="AP38" s="115" t="str">
        <f t="shared" si="31"/>
        <v>-</v>
      </c>
      <c r="AQ38" s="115">
        <f t="shared" si="31"/>
        <v>1</v>
      </c>
      <c r="AR38" s="115" t="str">
        <f t="shared" si="31"/>
        <v>-</v>
      </c>
      <c r="AS38" s="115" t="str">
        <f t="shared" si="31"/>
        <v>-</v>
      </c>
      <c r="AT38" s="115" t="str">
        <f t="shared" si="31"/>
        <v>-</v>
      </c>
      <c r="AU38" s="115" t="str">
        <f t="shared" si="31"/>
        <v>-</v>
      </c>
      <c r="AV38" s="115" t="str">
        <f t="shared" si="31"/>
        <v>-</v>
      </c>
      <c r="AW38" s="115" t="str">
        <f t="shared" si="31"/>
        <v>-</v>
      </c>
      <c r="AX38" s="115" t="str">
        <f t="shared" si="31"/>
        <v>-</v>
      </c>
      <c r="AY38" s="115" t="str">
        <f t="shared" si="31"/>
        <v>-</v>
      </c>
      <c r="AZ38" s="115" t="str">
        <f t="shared" si="31"/>
        <v>-</v>
      </c>
      <c r="BB38" s="115" t="str">
        <f t="shared" si="32"/>
        <v>-</v>
      </c>
      <c r="BC38" s="115" t="str">
        <f t="shared" si="32"/>
        <v>-</v>
      </c>
      <c r="BD38" s="115" t="str">
        <f t="shared" si="32"/>
        <v>-</v>
      </c>
      <c r="BE38" s="115" t="str">
        <f t="shared" si="32"/>
        <v>-</v>
      </c>
      <c r="BF38" s="115" t="str">
        <f t="shared" si="32"/>
        <v>-</v>
      </c>
      <c r="BG38" s="115" t="str">
        <f t="shared" si="32"/>
        <v>-</v>
      </c>
      <c r="BH38" s="115" t="str">
        <f t="shared" si="32"/>
        <v>-</v>
      </c>
      <c r="BI38" s="115" t="str">
        <f t="shared" si="32"/>
        <v>-</v>
      </c>
      <c r="BJ38" s="115" t="str">
        <f t="shared" si="32"/>
        <v>-</v>
      </c>
      <c r="BK38" s="115" t="str">
        <f t="shared" si="32"/>
        <v>-</v>
      </c>
      <c r="BL38" s="115" t="str">
        <f t="shared" si="32"/>
        <v>-</v>
      </c>
      <c r="BM38" s="115" t="str">
        <f t="shared" si="32"/>
        <v>-</v>
      </c>
      <c r="BO38" s="115" t="str">
        <f t="shared" si="33"/>
        <v>-</v>
      </c>
      <c r="BP38" s="115" t="str">
        <f t="shared" si="33"/>
        <v>-</v>
      </c>
      <c r="BQ38" s="115" t="str">
        <f t="shared" si="33"/>
        <v>-</v>
      </c>
      <c r="BR38" s="115" t="str">
        <f t="shared" si="33"/>
        <v>-</v>
      </c>
      <c r="BS38" s="115" t="str">
        <f t="shared" si="33"/>
        <v>-</v>
      </c>
      <c r="BT38" s="115" t="str">
        <f t="shared" si="33"/>
        <v>-</v>
      </c>
      <c r="BU38" s="115" t="str">
        <f t="shared" si="33"/>
        <v>-</v>
      </c>
      <c r="BV38" s="115" t="str">
        <f t="shared" si="33"/>
        <v>-</v>
      </c>
      <c r="BW38" s="115" t="str">
        <f t="shared" si="33"/>
        <v>-</v>
      </c>
      <c r="BX38" s="115" t="str">
        <f t="shared" si="33"/>
        <v>-</v>
      </c>
      <c r="BY38" s="115" t="str">
        <f t="shared" si="33"/>
        <v>-</v>
      </c>
      <c r="BZ38" s="115" t="str">
        <f t="shared" si="33"/>
        <v>-</v>
      </c>
      <c r="CB38" s="115">
        <v>2</v>
      </c>
      <c r="CC38" s="115">
        <v>1</v>
      </c>
      <c r="CD38" s="115">
        <v>1</v>
      </c>
      <c r="CE38" s="115"/>
      <c r="CF38" s="115"/>
      <c r="CG38" s="115"/>
      <c r="CH38" s="115"/>
      <c r="CI38" s="115"/>
      <c r="CJ38" s="115"/>
      <c r="CK38" s="115"/>
      <c r="CL38" s="115"/>
      <c r="CM38" s="115"/>
    </row>
    <row r="39" spans="1:91">
      <c r="A39" s="128">
        <v>7</v>
      </c>
      <c r="B39" s="97" t="s">
        <v>64</v>
      </c>
      <c r="C39" s="93"/>
      <c r="D39" s="93">
        <v>11</v>
      </c>
      <c r="E39" s="93"/>
      <c r="F39" s="93"/>
      <c r="G39" s="93"/>
      <c r="H39" s="114">
        <f t="shared" si="25"/>
        <v>44.444444444444443</v>
      </c>
      <c r="I39" s="97">
        <f t="shared" si="28"/>
        <v>54</v>
      </c>
      <c r="J39" s="97">
        <f t="shared" si="29"/>
        <v>24</v>
      </c>
      <c r="K39" s="97">
        <v>16</v>
      </c>
      <c r="L39" s="97">
        <v>8</v>
      </c>
      <c r="M39" s="97"/>
      <c r="N39" s="97">
        <v>30</v>
      </c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>
        <v>3</v>
      </c>
      <c r="Z39" s="97"/>
      <c r="AB39" s="123" t="str">
        <f t="shared" si="30"/>
        <v>-</v>
      </c>
      <c r="AC39" s="123" t="str">
        <f t="shared" si="30"/>
        <v>-</v>
      </c>
      <c r="AD39" s="123" t="str">
        <f t="shared" si="30"/>
        <v>-</v>
      </c>
      <c r="AE39" s="123" t="str">
        <f t="shared" si="30"/>
        <v>-</v>
      </c>
      <c r="AF39" s="123" t="str">
        <f t="shared" si="30"/>
        <v>-</v>
      </c>
      <c r="AG39" s="123" t="str">
        <f t="shared" si="30"/>
        <v>-</v>
      </c>
      <c r="AH39" s="123" t="str">
        <f t="shared" si="30"/>
        <v>-</v>
      </c>
      <c r="AI39" s="123" t="str">
        <f t="shared" si="30"/>
        <v>-</v>
      </c>
      <c r="AJ39" s="123" t="str">
        <f t="shared" si="30"/>
        <v>-</v>
      </c>
      <c r="AK39" s="123" t="str">
        <f t="shared" si="30"/>
        <v>-</v>
      </c>
      <c r="AL39" s="123" t="str">
        <f t="shared" si="30"/>
        <v>-</v>
      </c>
      <c r="AM39" s="123" t="str">
        <f t="shared" si="30"/>
        <v>-</v>
      </c>
      <c r="AO39" s="115" t="str">
        <f t="shared" si="31"/>
        <v>-</v>
      </c>
      <c r="AP39" s="115" t="str">
        <f t="shared" si="31"/>
        <v>-</v>
      </c>
      <c r="AQ39" s="115" t="str">
        <f t="shared" si="31"/>
        <v>-</v>
      </c>
      <c r="AR39" s="115" t="str">
        <f t="shared" si="31"/>
        <v>-</v>
      </c>
      <c r="AS39" s="115" t="str">
        <f t="shared" si="31"/>
        <v>-</v>
      </c>
      <c r="AT39" s="115" t="str">
        <f t="shared" si="31"/>
        <v>-</v>
      </c>
      <c r="AU39" s="115" t="str">
        <f t="shared" si="31"/>
        <v>-</v>
      </c>
      <c r="AV39" s="115" t="str">
        <f t="shared" si="31"/>
        <v>-</v>
      </c>
      <c r="AW39" s="115" t="str">
        <f t="shared" si="31"/>
        <v>-</v>
      </c>
      <c r="AX39" s="115" t="str">
        <f t="shared" si="31"/>
        <v>-</v>
      </c>
      <c r="AY39" s="115">
        <f t="shared" si="31"/>
        <v>1</v>
      </c>
      <c r="AZ39" s="115" t="str">
        <f t="shared" si="31"/>
        <v>-</v>
      </c>
      <c r="BB39" s="115" t="str">
        <f t="shared" si="32"/>
        <v>-</v>
      </c>
      <c r="BC39" s="115" t="str">
        <f t="shared" si="32"/>
        <v>-</v>
      </c>
      <c r="BD39" s="115" t="str">
        <f t="shared" si="32"/>
        <v>-</v>
      </c>
      <c r="BE39" s="115" t="str">
        <f t="shared" si="32"/>
        <v>-</v>
      </c>
      <c r="BF39" s="115" t="str">
        <f t="shared" si="32"/>
        <v>-</v>
      </c>
      <c r="BG39" s="115" t="str">
        <f t="shared" si="32"/>
        <v>-</v>
      </c>
      <c r="BH39" s="115" t="str">
        <f t="shared" si="32"/>
        <v>-</v>
      </c>
      <c r="BI39" s="115" t="str">
        <f t="shared" si="32"/>
        <v>-</v>
      </c>
      <c r="BJ39" s="115" t="str">
        <f t="shared" si="32"/>
        <v>-</v>
      </c>
      <c r="BK39" s="115" t="str">
        <f t="shared" si="32"/>
        <v>-</v>
      </c>
      <c r="BL39" s="115" t="str">
        <f t="shared" si="32"/>
        <v>-</v>
      </c>
      <c r="BM39" s="115" t="str">
        <f t="shared" si="32"/>
        <v>-</v>
      </c>
      <c r="BO39" s="115" t="str">
        <f t="shared" si="33"/>
        <v>-</v>
      </c>
      <c r="BP39" s="115" t="str">
        <f t="shared" si="33"/>
        <v>-</v>
      </c>
      <c r="BQ39" s="115" t="str">
        <f t="shared" si="33"/>
        <v>-</v>
      </c>
      <c r="BR39" s="115" t="str">
        <f t="shared" si="33"/>
        <v>-</v>
      </c>
      <c r="BS39" s="115" t="str">
        <f t="shared" si="33"/>
        <v>-</v>
      </c>
      <c r="BT39" s="115" t="str">
        <f t="shared" si="33"/>
        <v>-</v>
      </c>
      <c r="BU39" s="115" t="str">
        <f t="shared" si="33"/>
        <v>-</v>
      </c>
      <c r="BV39" s="115" t="str">
        <f t="shared" si="33"/>
        <v>-</v>
      </c>
      <c r="BW39" s="115" t="str">
        <f t="shared" si="33"/>
        <v>-</v>
      </c>
      <c r="BX39" s="115" t="str">
        <f t="shared" si="33"/>
        <v>-</v>
      </c>
      <c r="BY39" s="115" t="str">
        <f t="shared" si="33"/>
        <v>-</v>
      </c>
      <c r="BZ39" s="115" t="str">
        <f t="shared" si="33"/>
        <v>-</v>
      </c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</row>
    <row r="40" spans="1:91">
      <c r="A40" s="128">
        <v>8</v>
      </c>
      <c r="B40" s="97" t="s">
        <v>65</v>
      </c>
      <c r="C40" s="93">
        <v>3</v>
      </c>
      <c r="D40" s="93">
        <v>1.2</v>
      </c>
      <c r="E40" s="93"/>
      <c r="F40" s="93"/>
      <c r="G40" s="93" t="s">
        <v>253</v>
      </c>
      <c r="H40" s="114">
        <f t="shared" si="25"/>
        <v>62.962962962962962</v>
      </c>
      <c r="I40" s="97">
        <f t="shared" si="28"/>
        <v>108</v>
      </c>
      <c r="J40" s="97">
        <f t="shared" si="29"/>
        <v>68</v>
      </c>
      <c r="K40" s="97">
        <v>34</v>
      </c>
      <c r="L40" s="97">
        <v>18</v>
      </c>
      <c r="M40" s="97">
        <v>16</v>
      </c>
      <c r="N40" s="97">
        <v>40</v>
      </c>
      <c r="O40" s="97">
        <v>2</v>
      </c>
      <c r="P40" s="97">
        <v>2</v>
      </c>
      <c r="Q40" s="97">
        <v>2</v>
      </c>
      <c r="R40" s="97"/>
      <c r="S40" s="97"/>
      <c r="T40" s="97"/>
      <c r="U40" s="97"/>
      <c r="V40" s="97"/>
      <c r="W40" s="97"/>
      <c r="X40" s="97"/>
      <c r="Y40" s="97"/>
      <c r="Z40" s="97"/>
      <c r="AB40" s="123" t="str">
        <f t="shared" si="30"/>
        <v>-</v>
      </c>
      <c r="AC40" s="123" t="str">
        <f t="shared" si="30"/>
        <v>-</v>
      </c>
      <c r="AD40" s="123">
        <f t="shared" si="30"/>
        <v>1</v>
      </c>
      <c r="AE40" s="123" t="str">
        <f t="shared" si="30"/>
        <v>-</v>
      </c>
      <c r="AF40" s="123" t="str">
        <f t="shared" si="30"/>
        <v>-</v>
      </c>
      <c r="AG40" s="123" t="str">
        <f t="shared" si="30"/>
        <v>-</v>
      </c>
      <c r="AH40" s="123" t="str">
        <f t="shared" si="30"/>
        <v>-</v>
      </c>
      <c r="AI40" s="123" t="str">
        <f t="shared" si="30"/>
        <v>-</v>
      </c>
      <c r="AJ40" s="123" t="str">
        <f t="shared" si="30"/>
        <v>-</v>
      </c>
      <c r="AK40" s="123" t="str">
        <f t="shared" si="30"/>
        <v>-</v>
      </c>
      <c r="AL40" s="123" t="str">
        <f t="shared" si="30"/>
        <v>-</v>
      </c>
      <c r="AM40" s="123" t="str">
        <f t="shared" si="30"/>
        <v>-</v>
      </c>
      <c r="AO40" s="115">
        <f t="shared" si="31"/>
        <v>1</v>
      </c>
      <c r="AP40" s="115">
        <f t="shared" si="31"/>
        <v>1</v>
      </c>
      <c r="AQ40" s="115" t="str">
        <f t="shared" si="31"/>
        <v>-</v>
      </c>
      <c r="AR40" s="115" t="str">
        <f t="shared" si="31"/>
        <v>-</v>
      </c>
      <c r="AS40" s="115" t="str">
        <f t="shared" si="31"/>
        <v>-</v>
      </c>
      <c r="AT40" s="115" t="str">
        <f t="shared" si="31"/>
        <v>-</v>
      </c>
      <c r="AU40" s="115" t="str">
        <f t="shared" si="31"/>
        <v>-</v>
      </c>
      <c r="AV40" s="115" t="str">
        <f t="shared" si="31"/>
        <v>-</v>
      </c>
      <c r="AW40" s="115" t="str">
        <f t="shared" si="31"/>
        <v>-</v>
      </c>
      <c r="AX40" s="115" t="str">
        <f t="shared" si="31"/>
        <v>-</v>
      </c>
      <c r="AY40" s="115" t="str">
        <f t="shared" si="31"/>
        <v>-</v>
      </c>
      <c r="AZ40" s="115" t="str">
        <f t="shared" si="31"/>
        <v>-</v>
      </c>
      <c r="BB40" s="115" t="str">
        <f t="shared" si="32"/>
        <v>-</v>
      </c>
      <c r="BC40" s="115" t="str">
        <f t="shared" si="32"/>
        <v>-</v>
      </c>
      <c r="BD40" s="115" t="str">
        <f t="shared" si="32"/>
        <v>-</v>
      </c>
      <c r="BE40" s="115" t="str">
        <f t="shared" si="32"/>
        <v>-</v>
      </c>
      <c r="BF40" s="115" t="str">
        <f t="shared" si="32"/>
        <v>-</v>
      </c>
      <c r="BG40" s="115" t="str">
        <f t="shared" si="32"/>
        <v>-</v>
      </c>
      <c r="BH40" s="115" t="str">
        <f t="shared" si="32"/>
        <v>-</v>
      </c>
      <c r="BI40" s="115" t="str">
        <f t="shared" si="32"/>
        <v>-</v>
      </c>
      <c r="BJ40" s="115" t="str">
        <f t="shared" si="32"/>
        <v>-</v>
      </c>
      <c r="BK40" s="115" t="str">
        <f t="shared" si="32"/>
        <v>-</v>
      </c>
      <c r="BL40" s="115" t="str">
        <f t="shared" si="32"/>
        <v>-</v>
      </c>
      <c r="BM40" s="115" t="str">
        <f t="shared" si="32"/>
        <v>-</v>
      </c>
      <c r="BO40" s="115" t="str">
        <f t="shared" si="33"/>
        <v>-</v>
      </c>
      <c r="BP40" s="115" t="str">
        <f t="shared" si="33"/>
        <v>-</v>
      </c>
      <c r="BQ40" s="115" t="str">
        <f t="shared" si="33"/>
        <v>-</v>
      </c>
      <c r="BR40" s="115" t="str">
        <f t="shared" si="33"/>
        <v>-</v>
      </c>
      <c r="BS40" s="115" t="str">
        <f t="shared" si="33"/>
        <v>-</v>
      </c>
      <c r="BT40" s="115" t="str">
        <f t="shared" si="33"/>
        <v>-</v>
      </c>
      <c r="BU40" s="115" t="str">
        <f t="shared" si="33"/>
        <v>-</v>
      </c>
      <c r="BV40" s="115" t="str">
        <f t="shared" si="33"/>
        <v>-</v>
      </c>
      <c r="BW40" s="115" t="str">
        <f t="shared" si="33"/>
        <v>-</v>
      </c>
      <c r="BX40" s="115" t="str">
        <f t="shared" si="33"/>
        <v>-</v>
      </c>
      <c r="BY40" s="115" t="str">
        <f t="shared" si="33"/>
        <v>-</v>
      </c>
      <c r="BZ40" s="115" t="str">
        <f t="shared" si="33"/>
        <v>-</v>
      </c>
      <c r="CB40" s="115">
        <v>2</v>
      </c>
      <c r="CC40" s="115">
        <v>1</v>
      </c>
      <c r="CD40" s="115">
        <v>1</v>
      </c>
      <c r="CE40" s="115"/>
      <c r="CF40" s="115"/>
      <c r="CG40" s="115"/>
      <c r="CH40" s="115"/>
      <c r="CI40" s="115"/>
      <c r="CJ40" s="115"/>
      <c r="CK40" s="115"/>
      <c r="CL40" s="115"/>
      <c r="CM40" s="115"/>
    </row>
    <row r="41" spans="1:91">
      <c r="A41" s="128">
        <v>9</v>
      </c>
      <c r="B41" s="97" t="s">
        <v>66</v>
      </c>
      <c r="C41" s="93"/>
      <c r="D41" s="93" t="s">
        <v>254</v>
      </c>
      <c r="E41" s="93"/>
      <c r="F41" s="93"/>
      <c r="G41" s="93"/>
      <c r="H41" s="114">
        <f t="shared" si="25"/>
        <v>0</v>
      </c>
      <c r="I41" s="97">
        <v>108</v>
      </c>
      <c r="J41" s="97">
        <f t="shared" si="29"/>
        <v>0</v>
      </c>
      <c r="K41" s="97"/>
      <c r="L41" s="97">
        <v>34</v>
      </c>
      <c r="M41" s="97">
        <v>36</v>
      </c>
      <c r="N41" s="97">
        <v>38</v>
      </c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B41" s="123" t="str">
        <f t="shared" si="30"/>
        <v>-</v>
      </c>
      <c r="AC41" s="123" t="str">
        <f t="shared" si="30"/>
        <v>-</v>
      </c>
      <c r="AD41" s="123" t="str">
        <f t="shared" si="30"/>
        <v>-</v>
      </c>
      <c r="AE41" s="123" t="str">
        <f t="shared" si="30"/>
        <v>-</v>
      </c>
      <c r="AF41" s="123" t="str">
        <f t="shared" si="30"/>
        <v>-</v>
      </c>
      <c r="AG41" s="123" t="str">
        <f t="shared" si="30"/>
        <v>-</v>
      </c>
      <c r="AH41" s="123" t="str">
        <f t="shared" si="30"/>
        <v>-</v>
      </c>
      <c r="AI41" s="123" t="str">
        <f t="shared" si="30"/>
        <v>-</v>
      </c>
      <c r="AJ41" s="123" t="str">
        <f t="shared" si="30"/>
        <v>-</v>
      </c>
      <c r="AK41" s="123" t="str">
        <f t="shared" si="30"/>
        <v>-</v>
      </c>
      <c r="AL41" s="123" t="str">
        <f t="shared" si="30"/>
        <v>-</v>
      </c>
      <c r="AM41" s="123" t="str">
        <f t="shared" si="30"/>
        <v>-</v>
      </c>
      <c r="AO41" s="115" t="str">
        <f t="shared" si="31"/>
        <v>-</v>
      </c>
      <c r="AP41" s="115" t="str">
        <f t="shared" si="31"/>
        <v>-</v>
      </c>
      <c r="AQ41" s="115" t="str">
        <f t="shared" si="31"/>
        <v>-</v>
      </c>
      <c r="AR41" s="115" t="str">
        <f t="shared" si="31"/>
        <v>-</v>
      </c>
      <c r="AS41" s="115" t="str">
        <f t="shared" si="31"/>
        <v>-</v>
      </c>
      <c r="AT41" s="115" t="str">
        <f t="shared" si="31"/>
        <v>-</v>
      </c>
      <c r="AU41" s="115" t="str">
        <f t="shared" si="31"/>
        <v>-</v>
      </c>
      <c r="AV41" s="115" t="str">
        <f t="shared" si="31"/>
        <v>-</v>
      </c>
      <c r="AW41" s="115" t="str">
        <f t="shared" si="31"/>
        <v>-</v>
      </c>
      <c r="AX41" s="115" t="str">
        <f t="shared" si="31"/>
        <v>-</v>
      </c>
      <c r="AY41" s="115" t="str">
        <f t="shared" si="31"/>
        <v>-</v>
      </c>
      <c r="AZ41" s="115" t="str">
        <f t="shared" si="31"/>
        <v>-</v>
      </c>
      <c r="BB41" s="115" t="str">
        <f t="shared" si="32"/>
        <v>-</v>
      </c>
      <c r="BC41" s="115" t="str">
        <f t="shared" si="32"/>
        <v>-</v>
      </c>
      <c r="BD41" s="115" t="str">
        <f t="shared" si="32"/>
        <v>-</v>
      </c>
      <c r="BE41" s="115" t="str">
        <f t="shared" si="32"/>
        <v>-</v>
      </c>
      <c r="BF41" s="115" t="str">
        <f t="shared" si="32"/>
        <v>-</v>
      </c>
      <c r="BG41" s="115" t="str">
        <f t="shared" si="32"/>
        <v>-</v>
      </c>
      <c r="BH41" s="115" t="str">
        <f t="shared" si="32"/>
        <v>-</v>
      </c>
      <c r="BI41" s="115" t="str">
        <f t="shared" si="32"/>
        <v>-</v>
      </c>
      <c r="BJ41" s="115" t="str">
        <f t="shared" si="32"/>
        <v>-</v>
      </c>
      <c r="BK41" s="115" t="str">
        <f t="shared" si="32"/>
        <v>-</v>
      </c>
      <c r="BL41" s="115" t="str">
        <f t="shared" si="32"/>
        <v>-</v>
      </c>
      <c r="BM41" s="115" t="str">
        <f t="shared" si="32"/>
        <v>-</v>
      </c>
      <c r="BO41" s="115" t="str">
        <f t="shared" si="33"/>
        <v>-</v>
      </c>
      <c r="BP41" s="115" t="str">
        <f t="shared" si="33"/>
        <v>-</v>
      </c>
      <c r="BQ41" s="115" t="str">
        <f t="shared" si="33"/>
        <v>-</v>
      </c>
      <c r="BR41" s="115" t="str">
        <f t="shared" si="33"/>
        <v>-</v>
      </c>
      <c r="BS41" s="115" t="str">
        <f t="shared" si="33"/>
        <v>-</v>
      </c>
      <c r="BT41" s="115" t="str">
        <f t="shared" si="33"/>
        <v>-</v>
      </c>
      <c r="BU41" s="115" t="str">
        <f t="shared" si="33"/>
        <v>-</v>
      </c>
      <c r="BV41" s="115" t="str">
        <f t="shared" si="33"/>
        <v>-</v>
      </c>
      <c r="BW41" s="115" t="str">
        <f t="shared" si="33"/>
        <v>-</v>
      </c>
      <c r="BX41" s="115" t="str">
        <f t="shared" si="33"/>
        <v>-</v>
      </c>
      <c r="BY41" s="115" t="str">
        <f t="shared" si="33"/>
        <v>-</v>
      </c>
      <c r="BZ41" s="115" t="str">
        <f t="shared" si="33"/>
        <v>-</v>
      </c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</row>
    <row r="42" spans="1:91">
      <c r="A42" s="128">
        <v>10</v>
      </c>
      <c r="B42" s="97" t="s">
        <v>67</v>
      </c>
      <c r="C42" s="93"/>
      <c r="D42" s="93">
        <v>6</v>
      </c>
      <c r="E42" s="93"/>
      <c r="F42" s="93"/>
      <c r="G42" s="93"/>
      <c r="H42" s="114">
        <f t="shared" si="25"/>
        <v>44.444444444444443</v>
      </c>
      <c r="I42" s="97">
        <f t="shared" ref="I42:I55" si="34">J42+N42</f>
        <v>54</v>
      </c>
      <c r="J42" s="97">
        <f t="shared" si="29"/>
        <v>24</v>
      </c>
      <c r="K42" s="97">
        <v>12</v>
      </c>
      <c r="L42" s="97">
        <v>12</v>
      </c>
      <c r="M42" s="97"/>
      <c r="N42" s="97">
        <v>30</v>
      </c>
      <c r="O42" s="97"/>
      <c r="P42" s="97"/>
      <c r="Q42" s="97"/>
      <c r="R42" s="97"/>
      <c r="S42" s="97"/>
      <c r="T42" s="97">
        <v>2</v>
      </c>
      <c r="U42" s="97"/>
      <c r="V42" s="97"/>
      <c r="W42" s="97"/>
      <c r="X42" s="97"/>
      <c r="Y42" s="97"/>
      <c r="Z42" s="97"/>
      <c r="AB42" s="123" t="str">
        <f t="shared" si="30"/>
        <v>-</v>
      </c>
      <c r="AC42" s="123" t="str">
        <f t="shared" si="30"/>
        <v>-</v>
      </c>
      <c r="AD42" s="123" t="str">
        <f t="shared" si="30"/>
        <v>-</v>
      </c>
      <c r="AE42" s="123" t="str">
        <f t="shared" si="30"/>
        <v>-</v>
      </c>
      <c r="AF42" s="123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23" t="str">
        <f t="shared" si="35"/>
        <v>-</v>
      </c>
      <c r="AH42" s="123" t="str">
        <f t="shared" si="35"/>
        <v>-</v>
      </c>
      <c r="AI42" s="123" t="str">
        <f t="shared" si="35"/>
        <v>-</v>
      </c>
      <c r="AJ42" s="123" t="str">
        <f t="shared" si="35"/>
        <v>-</v>
      </c>
      <c r="AK42" s="123" t="str">
        <f t="shared" si="35"/>
        <v>-</v>
      </c>
      <c r="AL42" s="123" t="str">
        <f t="shared" si="35"/>
        <v>-</v>
      </c>
      <c r="AM42" s="123" t="str">
        <f t="shared" si="35"/>
        <v>-</v>
      </c>
      <c r="AO42" s="115" t="str">
        <f t="shared" ref="AO42:AZ55" si="36">IF(ISERROR(SEARCH(AO$7,$D42,1)),"-",IF(COUNTIF($D42,AO$7)=1,1,IF(ISERROR(SEARCH(CONCATENATE(AO$7,","),$D42,1)),IF(ISERROR(SEARCH(CONCATENATE(",",AO$7),$D42,1)),"-",1),1)))</f>
        <v>-</v>
      </c>
      <c r="AP42" s="115" t="str">
        <f t="shared" si="31"/>
        <v>-</v>
      </c>
      <c r="AQ42" s="115" t="str">
        <f t="shared" si="31"/>
        <v>-</v>
      </c>
      <c r="AR42" s="115" t="str">
        <f t="shared" si="31"/>
        <v>-</v>
      </c>
      <c r="AS42" s="115" t="str">
        <f t="shared" si="36"/>
        <v>-</v>
      </c>
      <c r="AT42" s="115">
        <f t="shared" si="36"/>
        <v>1</v>
      </c>
      <c r="AU42" s="115" t="str">
        <f t="shared" si="36"/>
        <v>-</v>
      </c>
      <c r="AV42" s="115" t="str">
        <f t="shared" si="36"/>
        <v>-</v>
      </c>
      <c r="AW42" s="115" t="str">
        <f t="shared" si="36"/>
        <v>-</v>
      </c>
      <c r="AX42" s="115" t="str">
        <f t="shared" si="36"/>
        <v>-</v>
      </c>
      <c r="AY42" s="115" t="str">
        <f t="shared" si="36"/>
        <v>-</v>
      </c>
      <c r="AZ42" s="115" t="str">
        <f t="shared" si="36"/>
        <v>-</v>
      </c>
      <c r="BB42" s="115" t="str">
        <f t="shared" si="32"/>
        <v>-</v>
      </c>
      <c r="BC42" s="115" t="str">
        <f t="shared" si="32"/>
        <v>-</v>
      </c>
      <c r="BD42" s="115" t="str">
        <f t="shared" si="32"/>
        <v>-</v>
      </c>
      <c r="BE42" s="115" t="str">
        <f t="shared" si="32"/>
        <v>-</v>
      </c>
      <c r="BF42" s="115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15" t="str">
        <f t="shared" si="37"/>
        <v>-</v>
      </c>
      <c r="BH42" s="115" t="str">
        <f t="shared" si="37"/>
        <v>-</v>
      </c>
      <c r="BI42" s="115" t="str">
        <f t="shared" si="37"/>
        <v>-</v>
      </c>
      <c r="BJ42" s="115" t="str">
        <f t="shared" si="37"/>
        <v>-</v>
      </c>
      <c r="BK42" s="115" t="str">
        <f t="shared" si="37"/>
        <v>-</v>
      </c>
      <c r="BL42" s="115" t="str">
        <f t="shared" si="37"/>
        <v>-</v>
      </c>
      <c r="BM42" s="115" t="str">
        <f t="shared" si="37"/>
        <v>-</v>
      </c>
      <c r="BO42" s="115" t="str">
        <f t="shared" si="33"/>
        <v>-</v>
      </c>
      <c r="BP42" s="115" t="str">
        <f t="shared" si="33"/>
        <v>-</v>
      </c>
      <c r="BQ42" s="115" t="str">
        <f t="shared" si="33"/>
        <v>-</v>
      </c>
      <c r="BR42" s="115" t="str">
        <f t="shared" si="33"/>
        <v>-</v>
      </c>
      <c r="BS42" s="115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15" t="str">
        <f t="shared" si="38"/>
        <v>-</v>
      </c>
      <c r="BU42" s="115" t="str">
        <f t="shared" si="38"/>
        <v>-</v>
      </c>
      <c r="BV42" s="115" t="str">
        <f t="shared" si="38"/>
        <v>-</v>
      </c>
      <c r="BW42" s="115" t="str">
        <f t="shared" si="38"/>
        <v>-</v>
      </c>
      <c r="BX42" s="115" t="str">
        <f t="shared" si="38"/>
        <v>-</v>
      </c>
      <c r="BY42" s="115" t="str">
        <f t="shared" si="38"/>
        <v>-</v>
      </c>
      <c r="BZ42" s="115" t="str">
        <f t="shared" si="38"/>
        <v>-</v>
      </c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</row>
    <row r="43" spans="1:91">
      <c r="A43" s="128">
        <v>11</v>
      </c>
      <c r="B43" s="97" t="s">
        <v>68</v>
      </c>
      <c r="C43" s="93"/>
      <c r="D43" s="93">
        <v>11</v>
      </c>
      <c r="E43" s="93"/>
      <c r="F43" s="93"/>
      <c r="G43" s="93"/>
      <c r="H43" s="114">
        <f t="shared" si="25"/>
        <v>44.444444444444443</v>
      </c>
      <c r="I43" s="97">
        <f t="shared" si="34"/>
        <v>54</v>
      </c>
      <c r="J43" s="97">
        <f t="shared" si="29"/>
        <v>24</v>
      </c>
      <c r="K43" s="97">
        <v>16</v>
      </c>
      <c r="L43" s="97"/>
      <c r="M43" s="97">
        <v>8</v>
      </c>
      <c r="N43" s="97">
        <v>30</v>
      </c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>
        <v>3</v>
      </c>
      <c r="Z43" s="97"/>
      <c r="AB43" s="123" t="str">
        <f t="shared" si="35"/>
        <v>-</v>
      </c>
      <c r="AC43" s="123" t="str">
        <f t="shared" si="35"/>
        <v>-</v>
      </c>
      <c r="AD43" s="123" t="str">
        <f t="shared" si="35"/>
        <v>-</v>
      </c>
      <c r="AE43" s="123" t="str">
        <f t="shared" si="35"/>
        <v>-</v>
      </c>
      <c r="AF43" s="123" t="str">
        <f t="shared" si="35"/>
        <v>-</v>
      </c>
      <c r="AG43" s="123" t="str">
        <f t="shared" si="35"/>
        <v>-</v>
      </c>
      <c r="AH43" s="123" t="str">
        <f t="shared" si="35"/>
        <v>-</v>
      </c>
      <c r="AI43" s="123" t="str">
        <f t="shared" si="35"/>
        <v>-</v>
      </c>
      <c r="AJ43" s="123" t="str">
        <f t="shared" si="35"/>
        <v>-</v>
      </c>
      <c r="AK43" s="123" t="str">
        <f t="shared" si="35"/>
        <v>-</v>
      </c>
      <c r="AL43" s="123" t="str">
        <f t="shared" si="35"/>
        <v>-</v>
      </c>
      <c r="AM43" s="123" t="str">
        <f t="shared" si="35"/>
        <v>-</v>
      </c>
      <c r="AO43" s="115" t="str">
        <f t="shared" si="36"/>
        <v>-</v>
      </c>
      <c r="AP43" s="115" t="str">
        <f t="shared" si="36"/>
        <v>-</v>
      </c>
      <c r="AQ43" s="115" t="str">
        <f t="shared" si="36"/>
        <v>-</v>
      </c>
      <c r="AR43" s="115" t="str">
        <f t="shared" si="36"/>
        <v>-</v>
      </c>
      <c r="AS43" s="115" t="str">
        <f t="shared" si="36"/>
        <v>-</v>
      </c>
      <c r="AT43" s="115" t="str">
        <f t="shared" si="36"/>
        <v>-</v>
      </c>
      <c r="AU43" s="115" t="str">
        <f t="shared" si="36"/>
        <v>-</v>
      </c>
      <c r="AV43" s="115" t="str">
        <f t="shared" si="36"/>
        <v>-</v>
      </c>
      <c r="AW43" s="115" t="str">
        <f t="shared" si="36"/>
        <v>-</v>
      </c>
      <c r="AX43" s="115" t="str">
        <f t="shared" si="36"/>
        <v>-</v>
      </c>
      <c r="AY43" s="115">
        <f t="shared" si="36"/>
        <v>1</v>
      </c>
      <c r="AZ43" s="115" t="str">
        <f t="shared" si="36"/>
        <v>-</v>
      </c>
      <c r="BB43" s="115" t="str">
        <f t="shared" si="37"/>
        <v>-</v>
      </c>
      <c r="BC43" s="115" t="str">
        <f t="shared" si="37"/>
        <v>-</v>
      </c>
      <c r="BD43" s="115" t="str">
        <f t="shared" si="37"/>
        <v>-</v>
      </c>
      <c r="BE43" s="115" t="str">
        <f t="shared" si="37"/>
        <v>-</v>
      </c>
      <c r="BF43" s="115" t="str">
        <f t="shared" si="37"/>
        <v>-</v>
      </c>
      <c r="BG43" s="115" t="str">
        <f t="shared" si="37"/>
        <v>-</v>
      </c>
      <c r="BH43" s="115" t="str">
        <f t="shared" si="37"/>
        <v>-</v>
      </c>
      <c r="BI43" s="115" t="str">
        <f t="shared" si="37"/>
        <v>-</v>
      </c>
      <c r="BJ43" s="115" t="str">
        <f t="shared" si="37"/>
        <v>-</v>
      </c>
      <c r="BK43" s="115" t="str">
        <f t="shared" si="37"/>
        <v>-</v>
      </c>
      <c r="BL43" s="115" t="str">
        <f t="shared" si="37"/>
        <v>-</v>
      </c>
      <c r="BM43" s="115" t="str">
        <f t="shared" si="37"/>
        <v>-</v>
      </c>
      <c r="BO43" s="115" t="str">
        <f t="shared" si="38"/>
        <v>-</v>
      </c>
      <c r="BP43" s="115" t="str">
        <f t="shared" si="38"/>
        <v>-</v>
      </c>
      <c r="BQ43" s="115" t="str">
        <f t="shared" si="38"/>
        <v>-</v>
      </c>
      <c r="BR43" s="115" t="str">
        <f t="shared" si="38"/>
        <v>-</v>
      </c>
      <c r="BS43" s="115" t="str">
        <f t="shared" si="38"/>
        <v>-</v>
      </c>
      <c r="BT43" s="115" t="str">
        <f t="shared" si="38"/>
        <v>-</v>
      </c>
      <c r="BU43" s="115" t="str">
        <f t="shared" si="38"/>
        <v>-</v>
      </c>
      <c r="BV43" s="115" t="str">
        <f t="shared" si="38"/>
        <v>-</v>
      </c>
      <c r="BW43" s="115" t="str">
        <f t="shared" si="38"/>
        <v>-</v>
      </c>
      <c r="BX43" s="115" t="str">
        <f t="shared" si="38"/>
        <v>-</v>
      </c>
      <c r="BY43" s="115" t="str">
        <f t="shared" si="38"/>
        <v>-</v>
      </c>
      <c r="BZ43" s="115" t="str">
        <f t="shared" si="38"/>
        <v>-</v>
      </c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</row>
    <row r="44" spans="1:91">
      <c r="A44" s="129">
        <v>12</v>
      </c>
      <c r="B44" s="97" t="s">
        <v>69</v>
      </c>
      <c r="C44" s="93"/>
      <c r="D44" s="93">
        <v>6</v>
      </c>
      <c r="E44" s="93"/>
      <c r="F44" s="93">
        <v>6</v>
      </c>
      <c r="G44" s="93"/>
      <c r="H44" s="114">
        <f t="shared" si="25"/>
        <v>55.555555555555557</v>
      </c>
      <c r="I44" s="97">
        <f t="shared" si="34"/>
        <v>108</v>
      </c>
      <c r="J44" s="97">
        <f t="shared" si="29"/>
        <v>60</v>
      </c>
      <c r="K44" s="97">
        <v>24</v>
      </c>
      <c r="L44" s="97">
        <v>12</v>
      </c>
      <c r="M44" s="97">
        <v>22</v>
      </c>
      <c r="N44" s="97">
        <v>48</v>
      </c>
      <c r="O44" s="97"/>
      <c r="P44" s="97"/>
      <c r="Q44" s="97"/>
      <c r="R44" s="97"/>
      <c r="S44" s="97"/>
      <c r="T44" s="97">
        <v>5</v>
      </c>
      <c r="U44" s="97"/>
      <c r="V44" s="97"/>
      <c r="W44" s="97"/>
      <c r="X44" s="97"/>
      <c r="Y44" s="97"/>
      <c r="Z44" s="97"/>
      <c r="AB44" s="123" t="str">
        <f t="shared" si="35"/>
        <v>-</v>
      </c>
      <c r="AC44" s="123" t="str">
        <f t="shared" si="35"/>
        <v>-</v>
      </c>
      <c r="AD44" s="123" t="str">
        <f t="shared" si="35"/>
        <v>-</v>
      </c>
      <c r="AE44" s="123" t="str">
        <f t="shared" si="35"/>
        <v>-</v>
      </c>
      <c r="AF44" s="123" t="str">
        <f t="shared" si="35"/>
        <v>-</v>
      </c>
      <c r="AG44" s="123" t="str">
        <f t="shared" si="35"/>
        <v>-</v>
      </c>
      <c r="AH44" s="123" t="str">
        <f t="shared" si="35"/>
        <v>-</v>
      </c>
      <c r="AI44" s="123" t="str">
        <f t="shared" si="35"/>
        <v>-</v>
      </c>
      <c r="AJ44" s="123" t="str">
        <f t="shared" si="35"/>
        <v>-</v>
      </c>
      <c r="AK44" s="123" t="str">
        <f t="shared" si="35"/>
        <v>-</v>
      </c>
      <c r="AL44" s="123" t="str">
        <f t="shared" si="35"/>
        <v>-</v>
      </c>
      <c r="AM44" s="123" t="str">
        <f t="shared" si="35"/>
        <v>-</v>
      </c>
      <c r="AO44" s="115" t="str">
        <f t="shared" si="36"/>
        <v>-</v>
      </c>
      <c r="AP44" s="115" t="str">
        <f t="shared" si="36"/>
        <v>-</v>
      </c>
      <c r="AQ44" s="115" t="str">
        <f t="shared" si="36"/>
        <v>-</v>
      </c>
      <c r="AR44" s="115" t="str">
        <f t="shared" si="36"/>
        <v>-</v>
      </c>
      <c r="AS44" s="115" t="str">
        <f t="shared" si="36"/>
        <v>-</v>
      </c>
      <c r="AT44" s="115">
        <f t="shared" si="36"/>
        <v>1</v>
      </c>
      <c r="AU44" s="115" t="str">
        <f t="shared" si="36"/>
        <v>-</v>
      </c>
      <c r="AV44" s="115" t="str">
        <f t="shared" si="36"/>
        <v>-</v>
      </c>
      <c r="AW44" s="115" t="str">
        <f t="shared" si="36"/>
        <v>-</v>
      </c>
      <c r="AX44" s="115" t="str">
        <f t="shared" si="36"/>
        <v>-</v>
      </c>
      <c r="AY44" s="115" t="str">
        <f t="shared" si="36"/>
        <v>-</v>
      </c>
      <c r="AZ44" s="115" t="str">
        <f t="shared" si="36"/>
        <v>-</v>
      </c>
      <c r="BB44" s="115" t="str">
        <f t="shared" si="37"/>
        <v>-</v>
      </c>
      <c r="BC44" s="115" t="str">
        <f t="shared" si="37"/>
        <v>-</v>
      </c>
      <c r="BD44" s="115" t="str">
        <f t="shared" si="37"/>
        <v>-</v>
      </c>
      <c r="BE44" s="115" t="str">
        <f t="shared" si="37"/>
        <v>-</v>
      </c>
      <c r="BF44" s="115" t="str">
        <f t="shared" si="37"/>
        <v>-</v>
      </c>
      <c r="BG44" s="115" t="str">
        <f t="shared" si="37"/>
        <v>-</v>
      </c>
      <c r="BH44" s="115" t="str">
        <f t="shared" si="37"/>
        <v>-</v>
      </c>
      <c r="BI44" s="115" t="str">
        <f t="shared" si="37"/>
        <v>-</v>
      </c>
      <c r="BJ44" s="115" t="str">
        <f t="shared" si="37"/>
        <v>-</v>
      </c>
      <c r="BK44" s="115" t="str">
        <f t="shared" si="37"/>
        <v>-</v>
      </c>
      <c r="BL44" s="115" t="str">
        <f t="shared" si="37"/>
        <v>-</v>
      </c>
      <c r="BM44" s="115" t="str">
        <f t="shared" si="37"/>
        <v>-</v>
      </c>
      <c r="BO44" s="115" t="str">
        <f t="shared" si="38"/>
        <v>-</v>
      </c>
      <c r="BP44" s="115" t="str">
        <f t="shared" si="38"/>
        <v>-</v>
      </c>
      <c r="BQ44" s="115" t="str">
        <f t="shared" si="38"/>
        <v>-</v>
      </c>
      <c r="BR44" s="115" t="str">
        <f t="shared" si="38"/>
        <v>-</v>
      </c>
      <c r="BS44" s="115" t="str">
        <f t="shared" si="38"/>
        <v>-</v>
      </c>
      <c r="BT44" s="115">
        <f t="shared" si="38"/>
        <v>1</v>
      </c>
      <c r="BU44" s="115" t="str">
        <f t="shared" si="38"/>
        <v>-</v>
      </c>
      <c r="BV44" s="115" t="str">
        <f t="shared" si="38"/>
        <v>-</v>
      </c>
      <c r="BW44" s="115" t="str">
        <f t="shared" si="38"/>
        <v>-</v>
      </c>
      <c r="BX44" s="115" t="str">
        <f t="shared" si="38"/>
        <v>-</v>
      </c>
      <c r="BY44" s="115" t="str">
        <f t="shared" si="38"/>
        <v>-</v>
      </c>
      <c r="BZ44" s="115" t="str">
        <f t="shared" si="38"/>
        <v>-</v>
      </c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</row>
    <row r="45" spans="1:91">
      <c r="A45" s="129">
        <v>13</v>
      </c>
      <c r="B45" s="97" t="s">
        <v>70</v>
      </c>
      <c r="C45" s="93"/>
      <c r="D45" s="93">
        <v>10</v>
      </c>
      <c r="E45" s="93"/>
      <c r="F45" s="93"/>
      <c r="G45" s="93"/>
      <c r="H45" s="114">
        <f t="shared" si="25"/>
        <v>51.851851851851848</v>
      </c>
      <c r="I45" s="97">
        <f t="shared" si="34"/>
        <v>54</v>
      </c>
      <c r="J45" s="97">
        <f t="shared" si="29"/>
        <v>28</v>
      </c>
      <c r="K45" s="97">
        <v>18</v>
      </c>
      <c r="L45" s="97"/>
      <c r="M45" s="97">
        <v>10</v>
      </c>
      <c r="N45" s="97">
        <v>26</v>
      </c>
      <c r="O45" s="97"/>
      <c r="P45" s="97"/>
      <c r="Q45" s="97"/>
      <c r="R45" s="97"/>
      <c r="S45" s="97"/>
      <c r="T45" s="97"/>
      <c r="U45" s="97"/>
      <c r="V45" s="97"/>
      <c r="W45" s="97"/>
      <c r="X45" s="97">
        <v>2</v>
      </c>
      <c r="Y45" s="97"/>
      <c r="Z45" s="97"/>
      <c r="AB45" s="123" t="str">
        <f t="shared" si="35"/>
        <v>-</v>
      </c>
      <c r="AC45" s="123" t="str">
        <f t="shared" si="35"/>
        <v>-</v>
      </c>
      <c r="AD45" s="123" t="str">
        <f t="shared" si="35"/>
        <v>-</v>
      </c>
      <c r="AE45" s="123" t="str">
        <f t="shared" si="35"/>
        <v>-</v>
      </c>
      <c r="AF45" s="123" t="str">
        <f t="shared" si="35"/>
        <v>-</v>
      </c>
      <c r="AG45" s="123" t="str">
        <f t="shared" si="35"/>
        <v>-</v>
      </c>
      <c r="AH45" s="123" t="str">
        <f t="shared" si="35"/>
        <v>-</v>
      </c>
      <c r="AI45" s="123" t="str">
        <f t="shared" si="35"/>
        <v>-</v>
      </c>
      <c r="AJ45" s="123" t="str">
        <f t="shared" si="35"/>
        <v>-</v>
      </c>
      <c r="AK45" s="123" t="str">
        <f t="shared" si="35"/>
        <v>-</v>
      </c>
      <c r="AL45" s="123" t="str">
        <f t="shared" si="35"/>
        <v>-</v>
      </c>
      <c r="AM45" s="123" t="str">
        <f t="shared" si="35"/>
        <v>-</v>
      </c>
      <c r="AO45" s="115" t="str">
        <f t="shared" si="36"/>
        <v>-</v>
      </c>
      <c r="AP45" s="115" t="str">
        <f t="shared" si="36"/>
        <v>-</v>
      </c>
      <c r="AQ45" s="115" t="str">
        <f t="shared" si="36"/>
        <v>-</v>
      </c>
      <c r="AR45" s="115" t="str">
        <f t="shared" si="36"/>
        <v>-</v>
      </c>
      <c r="AS45" s="115" t="str">
        <f t="shared" si="36"/>
        <v>-</v>
      </c>
      <c r="AT45" s="115" t="str">
        <f t="shared" si="36"/>
        <v>-</v>
      </c>
      <c r="AU45" s="115" t="str">
        <f t="shared" si="36"/>
        <v>-</v>
      </c>
      <c r="AV45" s="115" t="str">
        <f t="shared" si="36"/>
        <v>-</v>
      </c>
      <c r="AW45" s="115" t="str">
        <f t="shared" si="36"/>
        <v>-</v>
      </c>
      <c r="AX45" s="115">
        <f t="shared" si="36"/>
        <v>1</v>
      </c>
      <c r="AY45" s="115" t="str">
        <f t="shared" si="36"/>
        <v>-</v>
      </c>
      <c r="AZ45" s="115" t="str">
        <f t="shared" si="36"/>
        <v>-</v>
      </c>
      <c r="BB45" s="115" t="str">
        <f t="shared" si="37"/>
        <v>-</v>
      </c>
      <c r="BC45" s="115" t="str">
        <f t="shared" si="37"/>
        <v>-</v>
      </c>
      <c r="BD45" s="115" t="str">
        <f t="shared" si="37"/>
        <v>-</v>
      </c>
      <c r="BE45" s="115" t="str">
        <f t="shared" si="37"/>
        <v>-</v>
      </c>
      <c r="BF45" s="115" t="str">
        <f t="shared" si="37"/>
        <v>-</v>
      </c>
      <c r="BG45" s="115" t="str">
        <f t="shared" si="37"/>
        <v>-</v>
      </c>
      <c r="BH45" s="115" t="str">
        <f t="shared" si="37"/>
        <v>-</v>
      </c>
      <c r="BI45" s="115" t="str">
        <f t="shared" si="37"/>
        <v>-</v>
      </c>
      <c r="BJ45" s="115" t="str">
        <f t="shared" si="37"/>
        <v>-</v>
      </c>
      <c r="BK45" s="115" t="str">
        <f t="shared" si="37"/>
        <v>-</v>
      </c>
      <c r="BL45" s="115" t="str">
        <f t="shared" si="37"/>
        <v>-</v>
      </c>
      <c r="BM45" s="115" t="str">
        <f t="shared" si="37"/>
        <v>-</v>
      </c>
      <c r="BO45" s="115" t="str">
        <f t="shared" si="38"/>
        <v>-</v>
      </c>
      <c r="BP45" s="115" t="str">
        <f t="shared" si="38"/>
        <v>-</v>
      </c>
      <c r="BQ45" s="115" t="str">
        <f t="shared" si="38"/>
        <v>-</v>
      </c>
      <c r="BR45" s="115" t="str">
        <f t="shared" si="38"/>
        <v>-</v>
      </c>
      <c r="BS45" s="115" t="str">
        <f t="shared" si="38"/>
        <v>-</v>
      </c>
      <c r="BT45" s="115" t="str">
        <f t="shared" si="38"/>
        <v>-</v>
      </c>
      <c r="BU45" s="115" t="str">
        <f t="shared" si="38"/>
        <v>-</v>
      </c>
      <c r="BV45" s="115" t="str">
        <f t="shared" si="38"/>
        <v>-</v>
      </c>
      <c r="BW45" s="115" t="str">
        <f t="shared" si="38"/>
        <v>-</v>
      </c>
      <c r="BX45" s="115" t="str">
        <f t="shared" si="38"/>
        <v>-</v>
      </c>
      <c r="BY45" s="115" t="str">
        <f t="shared" si="38"/>
        <v>-</v>
      </c>
      <c r="BZ45" s="115" t="str">
        <f t="shared" si="38"/>
        <v>-</v>
      </c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</row>
    <row r="46" spans="1:91">
      <c r="A46" s="129">
        <v>14</v>
      </c>
      <c r="B46" s="130" t="s">
        <v>71</v>
      </c>
      <c r="C46" s="93"/>
      <c r="D46" s="93">
        <v>7</v>
      </c>
      <c r="E46" s="93"/>
      <c r="F46" s="93"/>
      <c r="G46" s="93"/>
      <c r="H46" s="114">
        <f t="shared" si="25"/>
        <v>51.851851851851848</v>
      </c>
      <c r="I46" s="97">
        <f t="shared" si="34"/>
        <v>54</v>
      </c>
      <c r="J46" s="97">
        <f t="shared" si="29"/>
        <v>28</v>
      </c>
      <c r="K46" s="97">
        <v>18</v>
      </c>
      <c r="L46" s="97"/>
      <c r="M46" s="97">
        <v>10</v>
      </c>
      <c r="N46" s="97">
        <v>26</v>
      </c>
      <c r="O46" s="97"/>
      <c r="P46" s="97"/>
      <c r="Q46" s="97"/>
      <c r="R46" s="97"/>
      <c r="S46" s="97"/>
      <c r="T46" s="97"/>
      <c r="U46" s="97">
        <v>2</v>
      </c>
      <c r="V46" s="97"/>
      <c r="W46" s="97"/>
      <c r="X46" s="97"/>
      <c r="Y46" s="97"/>
      <c r="Z46" s="97"/>
      <c r="AB46" s="123" t="str">
        <f t="shared" si="35"/>
        <v>-</v>
      </c>
      <c r="AC46" s="123" t="str">
        <f t="shared" si="35"/>
        <v>-</v>
      </c>
      <c r="AD46" s="123" t="str">
        <f t="shared" si="35"/>
        <v>-</v>
      </c>
      <c r="AE46" s="123" t="str">
        <f t="shared" si="35"/>
        <v>-</v>
      </c>
      <c r="AF46" s="123" t="str">
        <f t="shared" si="35"/>
        <v>-</v>
      </c>
      <c r="AG46" s="123" t="str">
        <f t="shared" si="35"/>
        <v>-</v>
      </c>
      <c r="AH46" s="123" t="str">
        <f t="shared" si="35"/>
        <v>-</v>
      </c>
      <c r="AI46" s="123" t="str">
        <f t="shared" si="35"/>
        <v>-</v>
      </c>
      <c r="AJ46" s="123" t="str">
        <f t="shared" si="35"/>
        <v>-</v>
      </c>
      <c r="AK46" s="123" t="str">
        <f t="shared" si="35"/>
        <v>-</v>
      </c>
      <c r="AL46" s="123" t="str">
        <f t="shared" si="35"/>
        <v>-</v>
      </c>
      <c r="AM46" s="123" t="str">
        <f t="shared" si="35"/>
        <v>-</v>
      </c>
      <c r="AO46" s="115" t="str">
        <f t="shared" si="36"/>
        <v>-</v>
      </c>
      <c r="AP46" s="115" t="str">
        <f t="shared" si="36"/>
        <v>-</v>
      </c>
      <c r="AQ46" s="115" t="str">
        <f t="shared" si="36"/>
        <v>-</v>
      </c>
      <c r="AR46" s="115" t="str">
        <f t="shared" si="36"/>
        <v>-</v>
      </c>
      <c r="AS46" s="115" t="str">
        <f t="shared" si="36"/>
        <v>-</v>
      </c>
      <c r="AT46" s="115" t="str">
        <f t="shared" si="36"/>
        <v>-</v>
      </c>
      <c r="AU46" s="115">
        <f t="shared" si="36"/>
        <v>1</v>
      </c>
      <c r="AV46" s="115" t="str">
        <f t="shared" si="36"/>
        <v>-</v>
      </c>
      <c r="AW46" s="115" t="str">
        <f t="shared" si="36"/>
        <v>-</v>
      </c>
      <c r="AX46" s="115" t="str">
        <f t="shared" si="36"/>
        <v>-</v>
      </c>
      <c r="AY46" s="115" t="str">
        <f t="shared" si="36"/>
        <v>-</v>
      </c>
      <c r="AZ46" s="115" t="str">
        <f t="shared" si="36"/>
        <v>-</v>
      </c>
      <c r="BB46" s="115" t="str">
        <f t="shared" si="37"/>
        <v>-</v>
      </c>
      <c r="BC46" s="115" t="str">
        <f t="shared" si="37"/>
        <v>-</v>
      </c>
      <c r="BD46" s="115" t="str">
        <f t="shared" si="37"/>
        <v>-</v>
      </c>
      <c r="BE46" s="115" t="str">
        <f t="shared" si="37"/>
        <v>-</v>
      </c>
      <c r="BF46" s="115" t="str">
        <f t="shared" si="37"/>
        <v>-</v>
      </c>
      <c r="BG46" s="115" t="str">
        <f t="shared" si="37"/>
        <v>-</v>
      </c>
      <c r="BH46" s="115" t="str">
        <f t="shared" si="37"/>
        <v>-</v>
      </c>
      <c r="BI46" s="115" t="str">
        <f t="shared" si="37"/>
        <v>-</v>
      </c>
      <c r="BJ46" s="115" t="str">
        <f t="shared" si="37"/>
        <v>-</v>
      </c>
      <c r="BK46" s="115" t="str">
        <f t="shared" si="37"/>
        <v>-</v>
      </c>
      <c r="BL46" s="115" t="str">
        <f t="shared" si="37"/>
        <v>-</v>
      </c>
      <c r="BM46" s="115" t="str">
        <f t="shared" si="37"/>
        <v>-</v>
      </c>
      <c r="BO46" s="115" t="str">
        <f t="shared" si="38"/>
        <v>-</v>
      </c>
      <c r="BP46" s="115" t="str">
        <f t="shared" si="38"/>
        <v>-</v>
      </c>
      <c r="BQ46" s="115" t="str">
        <f t="shared" si="38"/>
        <v>-</v>
      </c>
      <c r="BR46" s="115" t="str">
        <f t="shared" si="38"/>
        <v>-</v>
      </c>
      <c r="BS46" s="115" t="str">
        <f t="shared" si="38"/>
        <v>-</v>
      </c>
      <c r="BT46" s="115" t="str">
        <f t="shared" si="38"/>
        <v>-</v>
      </c>
      <c r="BU46" s="115" t="str">
        <f t="shared" si="38"/>
        <v>-</v>
      </c>
      <c r="BV46" s="115" t="str">
        <f t="shared" si="38"/>
        <v>-</v>
      </c>
      <c r="BW46" s="115" t="str">
        <f t="shared" si="38"/>
        <v>-</v>
      </c>
      <c r="BX46" s="115" t="str">
        <f t="shared" si="38"/>
        <v>-</v>
      </c>
      <c r="BY46" s="115" t="str">
        <f t="shared" si="38"/>
        <v>-</v>
      </c>
      <c r="BZ46" s="115" t="str">
        <f t="shared" si="38"/>
        <v>-</v>
      </c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</row>
    <row r="47" spans="1:91">
      <c r="A47" s="129">
        <v>15</v>
      </c>
      <c r="B47" s="97" t="s">
        <v>72</v>
      </c>
      <c r="C47" s="93">
        <v>9</v>
      </c>
      <c r="D47" s="93">
        <v>8</v>
      </c>
      <c r="E47" s="93"/>
      <c r="F47" s="93"/>
      <c r="G47" s="131"/>
      <c r="H47" s="114">
        <f t="shared" si="25"/>
        <v>55.026455026455025</v>
      </c>
      <c r="I47" s="97">
        <f t="shared" si="34"/>
        <v>189</v>
      </c>
      <c r="J47" s="97">
        <f t="shared" si="29"/>
        <v>104</v>
      </c>
      <c r="K47" s="97">
        <v>68</v>
      </c>
      <c r="L47" s="97"/>
      <c r="M47" s="97">
        <v>36</v>
      </c>
      <c r="N47" s="97">
        <v>85</v>
      </c>
      <c r="O47" s="97"/>
      <c r="P47" s="97"/>
      <c r="Q47" s="97"/>
      <c r="R47" s="97"/>
      <c r="S47" s="97"/>
      <c r="T47" s="97"/>
      <c r="U47" s="97"/>
      <c r="V47" s="97">
        <v>4</v>
      </c>
      <c r="W47" s="97">
        <v>6</v>
      </c>
      <c r="X47" s="97"/>
      <c r="Y47" s="97"/>
      <c r="Z47" s="97"/>
      <c r="AB47" s="123" t="str">
        <f t="shared" si="35"/>
        <v>-</v>
      </c>
      <c r="AC47" s="123" t="str">
        <f t="shared" si="35"/>
        <v>-</v>
      </c>
      <c r="AD47" s="123" t="str">
        <f t="shared" si="35"/>
        <v>-</v>
      </c>
      <c r="AE47" s="123" t="str">
        <f t="shared" si="35"/>
        <v>-</v>
      </c>
      <c r="AF47" s="123" t="str">
        <f t="shared" si="35"/>
        <v>-</v>
      </c>
      <c r="AG47" s="123" t="str">
        <f t="shared" si="35"/>
        <v>-</v>
      </c>
      <c r="AH47" s="123" t="str">
        <f t="shared" si="35"/>
        <v>-</v>
      </c>
      <c r="AI47" s="123" t="str">
        <f t="shared" si="35"/>
        <v>-</v>
      </c>
      <c r="AJ47" s="123">
        <f t="shared" si="35"/>
        <v>1</v>
      </c>
      <c r="AK47" s="123" t="str">
        <f t="shared" si="35"/>
        <v>-</v>
      </c>
      <c r="AL47" s="123" t="str">
        <f t="shared" si="35"/>
        <v>-</v>
      </c>
      <c r="AM47" s="123" t="str">
        <f t="shared" si="35"/>
        <v>-</v>
      </c>
      <c r="AO47" s="115" t="str">
        <f t="shared" si="36"/>
        <v>-</v>
      </c>
      <c r="AP47" s="115" t="str">
        <f t="shared" si="36"/>
        <v>-</v>
      </c>
      <c r="AQ47" s="115" t="str">
        <f t="shared" si="36"/>
        <v>-</v>
      </c>
      <c r="AR47" s="115" t="str">
        <f t="shared" si="36"/>
        <v>-</v>
      </c>
      <c r="AS47" s="115" t="str">
        <f t="shared" si="36"/>
        <v>-</v>
      </c>
      <c r="AT47" s="115" t="str">
        <f t="shared" si="36"/>
        <v>-</v>
      </c>
      <c r="AU47" s="115" t="str">
        <f t="shared" si="36"/>
        <v>-</v>
      </c>
      <c r="AV47" s="115">
        <f t="shared" si="36"/>
        <v>1</v>
      </c>
      <c r="AW47" s="115" t="str">
        <f t="shared" si="36"/>
        <v>-</v>
      </c>
      <c r="AX47" s="115" t="str">
        <f t="shared" si="36"/>
        <v>-</v>
      </c>
      <c r="AY47" s="115" t="str">
        <f t="shared" si="36"/>
        <v>-</v>
      </c>
      <c r="AZ47" s="115" t="str">
        <f t="shared" si="36"/>
        <v>-</v>
      </c>
      <c r="BB47" s="115" t="str">
        <f t="shared" si="37"/>
        <v>-</v>
      </c>
      <c r="BC47" s="115" t="str">
        <f t="shared" si="37"/>
        <v>-</v>
      </c>
      <c r="BD47" s="115" t="str">
        <f t="shared" si="37"/>
        <v>-</v>
      </c>
      <c r="BE47" s="115" t="str">
        <f t="shared" si="37"/>
        <v>-</v>
      </c>
      <c r="BF47" s="115" t="str">
        <f t="shared" si="37"/>
        <v>-</v>
      </c>
      <c r="BG47" s="115" t="str">
        <f t="shared" si="37"/>
        <v>-</v>
      </c>
      <c r="BH47" s="115" t="str">
        <f t="shared" si="37"/>
        <v>-</v>
      </c>
      <c r="BI47" s="115" t="str">
        <f t="shared" si="37"/>
        <v>-</v>
      </c>
      <c r="BJ47" s="115" t="str">
        <f t="shared" si="37"/>
        <v>-</v>
      </c>
      <c r="BK47" s="115" t="str">
        <f t="shared" si="37"/>
        <v>-</v>
      </c>
      <c r="BL47" s="115" t="str">
        <f t="shared" si="37"/>
        <v>-</v>
      </c>
      <c r="BM47" s="115" t="str">
        <f t="shared" si="37"/>
        <v>-</v>
      </c>
      <c r="BO47" s="115" t="str">
        <f t="shared" si="38"/>
        <v>-</v>
      </c>
      <c r="BP47" s="115" t="str">
        <f t="shared" si="38"/>
        <v>-</v>
      </c>
      <c r="BQ47" s="115" t="str">
        <f t="shared" si="38"/>
        <v>-</v>
      </c>
      <c r="BR47" s="115" t="str">
        <f t="shared" si="38"/>
        <v>-</v>
      </c>
      <c r="BS47" s="115" t="str">
        <f t="shared" si="38"/>
        <v>-</v>
      </c>
      <c r="BT47" s="115" t="str">
        <f t="shared" si="38"/>
        <v>-</v>
      </c>
      <c r="BU47" s="115" t="str">
        <f t="shared" si="38"/>
        <v>-</v>
      </c>
      <c r="BV47" s="115" t="str">
        <f t="shared" si="38"/>
        <v>-</v>
      </c>
      <c r="BW47" s="115" t="str">
        <f t="shared" si="38"/>
        <v>-</v>
      </c>
      <c r="BX47" s="115" t="str">
        <f t="shared" si="38"/>
        <v>-</v>
      </c>
      <c r="BY47" s="115" t="str">
        <f t="shared" si="38"/>
        <v>-</v>
      </c>
      <c r="BZ47" s="115" t="str">
        <f t="shared" si="38"/>
        <v>-</v>
      </c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</row>
    <row r="48" spans="1:91">
      <c r="A48" s="129">
        <v>16</v>
      </c>
      <c r="B48" s="97" t="s">
        <v>73</v>
      </c>
      <c r="C48" s="93"/>
      <c r="D48" s="95">
        <v>6</v>
      </c>
      <c r="E48" s="93"/>
      <c r="F48" s="93"/>
      <c r="G48" s="93"/>
      <c r="H48" s="114">
        <f t="shared" si="25"/>
        <v>59.259259259259252</v>
      </c>
      <c r="I48" s="97">
        <f t="shared" si="34"/>
        <v>81</v>
      </c>
      <c r="J48" s="97">
        <f t="shared" si="29"/>
        <v>48</v>
      </c>
      <c r="K48" s="97">
        <v>32</v>
      </c>
      <c r="L48" s="97">
        <v>16</v>
      </c>
      <c r="M48" s="97"/>
      <c r="N48" s="97">
        <v>33</v>
      </c>
      <c r="O48" s="97"/>
      <c r="P48" s="97"/>
      <c r="Q48" s="97"/>
      <c r="R48" s="97"/>
      <c r="S48" s="97"/>
      <c r="T48" s="97">
        <v>4</v>
      </c>
      <c r="U48" s="97"/>
      <c r="V48" s="97"/>
      <c r="W48" s="97"/>
      <c r="X48" s="97"/>
      <c r="Y48" s="97"/>
      <c r="Z48" s="97"/>
      <c r="AB48" s="123" t="str">
        <f t="shared" si="35"/>
        <v>-</v>
      </c>
      <c r="AC48" s="123" t="str">
        <f t="shared" si="35"/>
        <v>-</v>
      </c>
      <c r="AD48" s="123" t="str">
        <f t="shared" si="35"/>
        <v>-</v>
      </c>
      <c r="AE48" s="123" t="str">
        <f t="shared" si="35"/>
        <v>-</v>
      </c>
      <c r="AF48" s="123" t="str">
        <f t="shared" si="35"/>
        <v>-</v>
      </c>
      <c r="AG48" s="123" t="str">
        <f t="shared" si="35"/>
        <v>-</v>
      </c>
      <c r="AH48" s="123" t="str">
        <f t="shared" si="35"/>
        <v>-</v>
      </c>
      <c r="AI48" s="123" t="str">
        <f t="shared" si="35"/>
        <v>-</v>
      </c>
      <c r="AJ48" s="123" t="str">
        <f t="shared" si="35"/>
        <v>-</v>
      </c>
      <c r="AK48" s="123" t="str">
        <f t="shared" si="35"/>
        <v>-</v>
      </c>
      <c r="AL48" s="123" t="str">
        <f t="shared" si="35"/>
        <v>-</v>
      </c>
      <c r="AM48" s="123" t="str">
        <f t="shared" si="35"/>
        <v>-</v>
      </c>
      <c r="AO48" s="115" t="str">
        <f t="shared" si="36"/>
        <v>-</v>
      </c>
      <c r="AP48" s="115" t="str">
        <f t="shared" si="36"/>
        <v>-</v>
      </c>
      <c r="AQ48" s="115" t="str">
        <f t="shared" si="36"/>
        <v>-</v>
      </c>
      <c r="AR48" s="115" t="str">
        <f t="shared" si="36"/>
        <v>-</v>
      </c>
      <c r="AS48" s="115" t="str">
        <f t="shared" si="36"/>
        <v>-</v>
      </c>
      <c r="AT48" s="115">
        <f t="shared" si="36"/>
        <v>1</v>
      </c>
      <c r="AU48" s="115" t="str">
        <f t="shared" si="36"/>
        <v>-</v>
      </c>
      <c r="AV48" s="115" t="str">
        <f t="shared" si="36"/>
        <v>-</v>
      </c>
      <c r="AW48" s="115" t="str">
        <f t="shared" si="36"/>
        <v>-</v>
      </c>
      <c r="AX48" s="115" t="str">
        <f t="shared" si="36"/>
        <v>-</v>
      </c>
      <c r="AY48" s="115" t="str">
        <f t="shared" si="36"/>
        <v>-</v>
      </c>
      <c r="AZ48" s="115" t="str">
        <f t="shared" si="36"/>
        <v>-</v>
      </c>
      <c r="BB48" s="115" t="str">
        <f t="shared" si="37"/>
        <v>-</v>
      </c>
      <c r="BC48" s="115" t="str">
        <f t="shared" si="37"/>
        <v>-</v>
      </c>
      <c r="BD48" s="115" t="str">
        <f t="shared" si="37"/>
        <v>-</v>
      </c>
      <c r="BE48" s="115" t="str">
        <f t="shared" si="37"/>
        <v>-</v>
      </c>
      <c r="BF48" s="115" t="str">
        <f t="shared" si="37"/>
        <v>-</v>
      </c>
      <c r="BG48" s="115" t="str">
        <f t="shared" si="37"/>
        <v>-</v>
      </c>
      <c r="BH48" s="115" t="str">
        <f t="shared" si="37"/>
        <v>-</v>
      </c>
      <c r="BI48" s="115" t="str">
        <f t="shared" si="37"/>
        <v>-</v>
      </c>
      <c r="BJ48" s="115" t="str">
        <f t="shared" si="37"/>
        <v>-</v>
      </c>
      <c r="BK48" s="115" t="str">
        <f t="shared" si="37"/>
        <v>-</v>
      </c>
      <c r="BL48" s="115" t="str">
        <f t="shared" si="37"/>
        <v>-</v>
      </c>
      <c r="BM48" s="115" t="str">
        <f t="shared" si="37"/>
        <v>-</v>
      </c>
      <c r="BO48" s="115" t="str">
        <f t="shared" si="38"/>
        <v>-</v>
      </c>
      <c r="BP48" s="115" t="str">
        <f t="shared" si="38"/>
        <v>-</v>
      </c>
      <c r="BQ48" s="115" t="str">
        <f t="shared" si="38"/>
        <v>-</v>
      </c>
      <c r="BR48" s="115" t="str">
        <f t="shared" si="38"/>
        <v>-</v>
      </c>
      <c r="BS48" s="115" t="str">
        <f t="shared" si="38"/>
        <v>-</v>
      </c>
      <c r="BT48" s="115" t="str">
        <f t="shared" si="38"/>
        <v>-</v>
      </c>
      <c r="BU48" s="115" t="str">
        <f t="shared" si="38"/>
        <v>-</v>
      </c>
      <c r="BV48" s="115" t="str">
        <f t="shared" si="38"/>
        <v>-</v>
      </c>
      <c r="BW48" s="115" t="str">
        <f t="shared" si="38"/>
        <v>-</v>
      </c>
      <c r="BX48" s="115" t="str">
        <f t="shared" si="38"/>
        <v>-</v>
      </c>
      <c r="BY48" s="115" t="str">
        <f t="shared" si="38"/>
        <v>-</v>
      </c>
      <c r="BZ48" s="115" t="str">
        <f t="shared" si="38"/>
        <v>-</v>
      </c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</row>
    <row r="49" spans="1:91">
      <c r="A49" s="129">
        <v>17</v>
      </c>
      <c r="B49" s="97" t="s">
        <v>74</v>
      </c>
      <c r="C49" s="93">
        <v>9</v>
      </c>
      <c r="D49" s="93"/>
      <c r="E49" s="93">
        <v>9</v>
      </c>
      <c r="F49" s="93"/>
      <c r="G49" s="93"/>
      <c r="H49" s="114">
        <f t="shared" si="25"/>
        <v>64.197530864197532</v>
      </c>
      <c r="I49" s="97">
        <f t="shared" si="34"/>
        <v>81</v>
      </c>
      <c r="J49" s="97">
        <f t="shared" si="29"/>
        <v>52</v>
      </c>
      <c r="K49" s="97">
        <v>28</v>
      </c>
      <c r="L49" s="97"/>
      <c r="M49" s="97">
        <v>24</v>
      </c>
      <c r="N49" s="97">
        <v>29</v>
      </c>
      <c r="O49" s="97"/>
      <c r="P49" s="97"/>
      <c r="Q49" s="97"/>
      <c r="R49" s="97"/>
      <c r="S49" s="97"/>
      <c r="T49" s="97"/>
      <c r="U49" s="97"/>
      <c r="V49" s="97">
        <v>2</v>
      </c>
      <c r="W49" s="97">
        <v>3</v>
      </c>
      <c r="X49" s="97"/>
      <c r="Y49" s="97"/>
      <c r="Z49" s="97"/>
      <c r="AB49" s="123" t="str">
        <f t="shared" si="35"/>
        <v>-</v>
      </c>
      <c r="AC49" s="123" t="str">
        <f t="shared" si="35"/>
        <v>-</v>
      </c>
      <c r="AD49" s="123" t="str">
        <f t="shared" si="35"/>
        <v>-</v>
      </c>
      <c r="AE49" s="123" t="str">
        <f t="shared" si="35"/>
        <v>-</v>
      </c>
      <c r="AF49" s="123" t="str">
        <f t="shared" si="35"/>
        <v>-</v>
      </c>
      <c r="AG49" s="123" t="str">
        <f t="shared" si="35"/>
        <v>-</v>
      </c>
      <c r="AH49" s="123" t="str">
        <f t="shared" si="35"/>
        <v>-</v>
      </c>
      <c r="AI49" s="123" t="str">
        <f t="shared" si="35"/>
        <v>-</v>
      </c>
      <c r="AJ49" s="123">
        <f t="shared" si="35"/>
        <v>1</v>
      </c>
      <c r="AK49" s="123" t="str">
        <f t="shared" si="35"/>
        <v>-</v>
      </c>
      <c r="AL49" s="123" t="str">
        <f t="shared" si="35"/>
        <v>-</v>
      </c>
      <c r="AM49" s="123" t="str">
        <f t="shared" si="35"/>
        <v>-</v>
      </c>
      <c r="AO49" s="115" t="str">
        <f t="shared" si="36"/>
        <v>-</v>
      </c>
      <c r="AP49" s="115" t="str">
        <f t="shared" si="36"/>
        <v>-</v>
      </c>
      <c r="AQ49" s="115" t="str">
        <f t="shared" si="36"/>
        <v>-</v>
      </c>
      <c r="AR49" s="115" t="str">
        <f t="shared" si="36"/>
        <v>-</v>
      </c>
      <c r="AS49" s="115" t="str">
        <f t="shared" si="36"/>
        <v>-</v>
      </c>
      <c r="AT49" s="115" t="str">
        <f t="shared" si="36"/>
        <v>-</v>
      </c>
      <c r="AU49" s="115" t="str">
        <f t="shared" si="36"/>
        <v>-</v>
      </c>
      <c r="AV49" s="115" t="str">
        <f t="shared" si="36"/>
        <v>-</v>
      </c>
      <c r="AW49" s="115" t="str">
        <f t="shared" si="36"/>
        <v>-</v>
      </c>
      <c r="AX49" s="115" t="str">
        <f t="shared" si="36"/>
        <v>-</v>
      </c>
      <c r="AY49" s="115" t="str">
        <f t="shared" si="36"/>
        <v>-</v>
      </c>
      <c r="AZ49" s="115" t="str">
        <f t="shared" si="36"/>
        <v>-</v>
      </c>
      <c r="BB49" s="115" t="str">
        <f t="shared" si="37"/>
        <v>-</v>
      </c>
      <c r="BC49" s="115" t="str">
        <f t="shared" si="37"/>
        <v>-</v>
      </c>
      <c r="BD49" s="115" t="str">
        <f t="shared" si="37"/>
        <v>-</v>
      </c>
      <c r="BE49" s="115" t="str">
        <f t="shared" si="37"/>
        <v>-</v>
      </c>
      <c r="BF49" s="115" t="str">
        <f t="shared" si="37"/>
        <v>-</v>
      </c>
      <c r="BG49" s="115" t="str">
        <f t="shared" si="37"/>
        <v>-</v>
      </c>
      <c r="BH49" s="115" t="str">
        <f t="shared" si="37"/>
        <v>-</v>
      </c>
      <c r="BI49" s="115" t="str">
        <f t="shared" si="37"/>
        <v>-</v>
      </c>
      <c r="BJ49" s="115">
        <f t="shared" si="37"/>
        <v>1</v>
      </c>
      <c r="BK49" s="115" t="str">
        <f t="shared" si="37"/>
        <v>-</v>
      </c>
      <c r="BL49" s="115" t="str">
        <f t="shared" si="37"/>
        <v>-</v>
      </c>
      <c r="BM49" s="115" t="str">
        <f t="shared" si="37"/>
        <v>-</v>
      </c>
      <c r="BO49" s="115" t="str">
        <f t="shared" si="38"/>
        <v>-</v>
      </c>
      <c r="BP49" s="115" t="str">
        <f t="shared" si="38"/>
        <v>-</v>
      </c>
      <c r="BQ49" s="115" t="str">
        <f t="shared" si="38"/>
        <v>-</v>
      </c>
      <c r="BR49" s="115" t="str">
        <f t="shared" si="38"/>
        <v>-</v>
      </c>
      <c r="BS49" s="115" t="str">
        <f t="shared" si="38"/>
        <v>-</v>
      </c>
      <c r="BT49" s="115" t="str">
        <f t="shared" si="38"/>
        <v>-</v>
      </c>
      <c r="BU49" s="115" t="str">
        <f t="shared" si="38"/>
        <v>-</v>
      </c>
      <c r="BV49" s="115" t="str">
        <f t="shared" si="38"/>
        <v>-</v>
      </c>
      <c r="BW49" s="115" t="str">
        <f t="shared" si="38"/>
        <v>-</v>
      </c>
      <c r="BX49" s="115" t="str">
        <f t="shared" si="38"/>
        <v>-</v>
      </c>
      <c r="BY49" s="115" t="str">
        <f t="shared" si="38"/>
        <v>-</v>
      </c>
      <c r="BZ49" s="115" t="str">
        <f t="shared" si="38"/>
        <v>-</v>
      </c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</row>
    <row r="50" spans="1:91">
      <c r="A50" s="129">
        <v>18</v>
      </c>
      <c r="B50" s="97" t="s">
        <v>75</v>
      </c>
      <c r="C50" s="132">
        <v>10</v>
      </c>
      <c r="D50" s="93"/>
      <c r="E50" s="93"/>
      <c r="F50" s="93"/>
      <c r="G50" s="93"/>
      <c r="H50" s="114">
        <f t="shared" si="25"/>
        <v>51.851851851851848</v>
      </c>
      <c r="I50" s="97">
        <f t="shared" si="34"/>
        <v>81</v>
      </c>
      <c r="J50" s="97">
        <f t="shared" si="29"/>
        <v>42</v>
      </c>
      <c r="K50" s="133">
        <v>28</v>
      </c>
      <c r="L50" s="97"/>
      <c r="M50" s="133">
        <v>14</v>
      </c>
      <c r="N50" s="97">
        <v>39</v>
      </c>
      <c r="O50" s="97"/>
      <c r="P50" s="133"/>
      <c r="Q50" s="97"/>
      <c r="R50" s="97"/>
      <c r="S50" s="133"/>
      <c r="T50" s="97"/>
      <c r="U50" s="97"/>
      <c r="V50" s="97"/>
      <c r="W50" s="133"/>
      <c r="X50" s="97">
        <v>3</v>
      </c>
      <c r="Y50" s="97"/>
      <c r="Z50" s="97"/>
      <c r="AB50" s="123" t="str">
        <f t="shared" si="35"/>
        <v>-</v>
      </c>
      <c r="AC50" s="123" t="str">
        <f t="shared" si="35"/>
        <v>-</v>
      </c>
      <c r="AD50" s="123" t="str">
        <f t="shared" si="35"/>
        <v>-</v>
      </c>
      <c r="AE50" s="123" t="str">
        <f t="shared" si="35"/>
        <v>-</v>
      </c>
      <c r="AF50" s="123" t="str">
        <f t="shared" si="35"/>
        <v>-</v>
      </c>
      <c r="AG50" s="123" t="str">
        <f t="shared" si="35"/>
        <v>-</v>
      </c>
      <c r="AH50" s="123" t="str">
        <f t="shared" si="35"/>
        <v>-</v>
      </c>
      <c r="AI50" s="123" t="str">
        <f t="shared" si="35"/>
        <v>-</v>
      </c>
      <c r="AJ50" s="123" t="str">
        <f t="shared" si="35"/>
        <v>-</v>
      </c>
      <c r="AK50" s="123">
        <f t="shared" si="35"/>
        <v>1</v>
      </c>
      <c r="AL50" s="123" t="str">
        <f t="shared" si="35"/>
        <v>-</v>
      </c>
      <c r="AM50" s="123" t="str">
        <f t="shared" si="35"/>
        <v>-</v>
      </c>
      <c r="AO50" s="115" t="str">
        <f t="shared" si="36"/>
        <v>-</v>
      </c>
      <c r="AP50" s="115" t="str">
        <f t="shared" si="36"/>
        <v>-</v>
      </c>
      <c r="AQ50" s="115" t="str">
        <f t="shared" si="36"/>
        <v>-</v>
      </c>
      <c r="AR50" s="115" t="str">
        <f t="shared" si="36"/>
        <v>-</v>
      </c>
      <c r="AS50" s="115" t="str">
        <f t="shared" si="36"/>
        <v>-</v>
      </c>
      <c r="AT50" s="115" t="str">
        <f t="shared" si="36"/>
        <v>-</v>
      </c>
      <c r="AU50" s="115" t="str">
        <f t="shared" si="36"/>
        <v>-</v>
      </c>
      <c r="AV50" s="115" t="str">
        <f t="shared" si="36"/>
        <v>-</v>
      </c>
      <c r="AW50" s="115" t="str">
        <f t="shared" si="36"/>
        <v>-</v>
      </c>
      <c r="AX50" s="115" t="str">
        <f t="shared" si="36"/>
        <v>-</v>
      </c>
      <c r="AY50" s="115" t="str">
        <f t="shared" si="36"/>
        <v>-</v>
      </c>
      <c r="AZ50" s="115" t="str">
        <f t="shared" si="36"/>
        <v>-</v>
      </c>
      <c r="BB50" s="115" t="str">
        <f t="shared" si="37"/>
        <v>-</v>
      </c>
      <c r="BC50" s="115" t="str">
        <f t="shared" si="37"/>
        <v>-</v>
      </c>
      <c r="BD50" s="115" t="str">
        <f t="shared" si="37"/>
        <v>-</v>
      </c>
      <c r="BE50" s="115" t="str">
        <f t="shared" si="37"/>
        <v>-</v>
      </c>
      <c r="BF50" s="115" t="str">
        <f t="shared" si="37"/>
        <v>-</v>
      </c>
      <c r="BG50" s="115" t="str">
        <f t="shared" si="37"/>
        <v>-</v>
      </c>
      <c r="BH50" s="115" t="str">
        <f t="shared" si="37"/>
        <v>-</v>
      </c>
      <c r="BI50" s="115" t="str">
        <f t="shared" si="37"/>
        <v>-</v>
      </c>
      <c r="BJ50" s="115" t="str">
        <f t="shared" si="37"/>
        <v>-</v>
      </c>
      <c r="BK50" s="115" t="str">
        <f t="shared" si="37"/>
        <v>-</v>
      </c>
      <c r="BL50" s="115" t="str">
        <f t="shared" si="37"/>
        <v>-</v>
      </c>
      <c r="BM50" s="115" t="str">
        <f t="shared" si="37"/>
        <v>-</v>
      </c>
      <c r="BO50" s="115" t="str">
        <f t="shared" si="38"/>
        <v>-</v>
      </c>
      <c r="BP50" s="115" t="str">
        <f t="shared" si="38"/>
        <v>-</v>
      </c>
      <c r="BQ50" s="115" t="str">
        <f t="shared" si="38"/>
        <v>-</v>
      </c>
      <c r="BR50" s="115" t="str">
        <f t="shared" si="38"/>
        <v>-</v>
      </c>
      <c r="BS50" s="115" t="str">
        <f t="shared" si="38"/>
        <v>-</v>
      </c>
      <c r="BT50" s="115" t="str">
        <f t="shared" si="38"/>
        <v>-</v>
      </c>
      <c r="BU50" s="115" t="str">
        <f t="shared" si="38"/>
        <v>-</v>
      </c>
      <c r="BV50" s="115" t="str">
        <f t="shared" si="38"/>
        <v>-</v>
      </c>
      <c r="BW50" s="115" t="str">
        <f t="shared" si="38"/>
        <v>-</v>
      </c>
      <c r="BX50" s="115" t="str">
        <f t="shared" si="38"/>
        <v>-</v>
      </c>
      <c r="BY50" s="115" t="str">
        <f t="shared" si="38"/>
        <v>-</v>
      </c>
      <c r="BZ50" s="115" t="str">
        <f t="shared" si="38"/>
        <v>-</v>
      </c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</row>
    <row r="51" spans="1:91">
      <c r="A51" s="129">
        <v>19</v>
      </c>
      <c r="B51" s="97" t="s">
        <v>76</v>
      </c>
      <c r="C51" s="93"/>
      <c r="D51" s="93">
        <v>11</v>
      </c>
      <c r="E51" s="93"/>
      <c r="F51" s="93"/>
      <c r="G51" s="93"/>
      <c r="H51" s="114">
        <f t="shared" si="25"/>
        <v>59.259259259259252</v>
      </c>
      <c r="I51" s="97">
        <f t="shared" si="34"/>
        <v>54</v>
      </c>
      <c r="J51" s="97">
        <f t="shared" si="29"/>
        <v>32</v>
      </c>
      <c r="K51" s="97">
        <v>18</v>
      </c>
      <c r="L51" s="97"/>
      <c r="M51" s="97">
        <v>14</v>
      </c>
      <c r="N51" s="97">
        <v>22</v>
      </c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>
        <v>4</v>
      </c>
      <c r="Z51" s="97"/>
      <c r="AB51" s="123" t="str">
        <f t="shared" si="35"/>
        <v>-</v>
      </c>
      <c r="AC51" s="123" t="str">
        <f t="shared" si="35"/>
        <v>-</v>
      </c>
      <c r="AD51" s="123" t="str">
        <f t="shared" si="35"/>
        <v>-</v>
      </c>
      <c r="AE51" s="123" t="str">
        <f t="shared" si="35"/>
        <v>-</v>
      </c>
      <c r="AF51" s="123" t="str">
        <f t="shared" si="35"/>
        <v>-</v>
      </c>
      <c r="AG51" s="123" t="str">
        <f t="shared" si="35"/>
        <v>-</v>
      </c>
      <c r="AH51" s="123" t="str">
        <f t="shared" si="35"/>
        <v>-</v>
      </c>
      <c r="AI51" s="123" t="str">
        <f t="shared" si="35"/>
        <v>-</v>
      </c>
      <c r="AJ51" s="123" t="str">
        <f t="shared" si="35"/>
        <v>-</v>
      </c>
      <c r="AK51" s="123" t="str">
        <f t="shared" si="35"/>
        <v>-</v>
      </c>
      <c r="AL51" s="123" t="str">
        <f t="shared" si="35"/>
        <v>-</v>
      </c>
      <c r="AM51" s="123" t="str">
        <f t="shared" si="35"/>
        <v>-</v>
      </c>
      <c r="AO51" s="115" t="str">
        <f t="shared" si="36"/>
        <v>-</v>
      </c>
      <c r="AP51" s="115" t="str">
        <f t="shared" si="36"/>
        <v>-</v>
      </c>
      <c r="AQ51" s="115" t="str">
        <f t="shared" si="36"/>
        <v>-</v>
      </c>
      <c r="AR51" s="115" t="str">
        <f t="shared" si="36"/>
        <v>-</v>
      </c>
      <c r="AS51" s="115" t="str">
        <f t="shared" si="36"/>
        <v>-</v>
      </c>
      <c r="AT51" s="115" t="str">
        <f t="shared" si="36"/>
        <v>-</v>
      </c>
      <c r="AU51" s="115" t="str">
        <f t="shared" si="36"/>
        <v>-</v>
      </c>
      <c r="AV51" s="115" t="str">
        <f t="shared" si="36"/>
        <v>-</v>
      </c>
      <c r="AW51" s="115" t="str">
        <f t="shared" si="36"/>
        <v>-</v>
      </c>
      <c r="AX51" s="115" t="str">
        <f t="shared" si="36"/>
        <v>-</v>
      </c>
      <c r="AY51" s="115">
        <f t="shared" si="36"/>
        <v>1</v>
      </c>
      <c r="AZ51" s="115" t="str">
        <f t="shared" si="36"/>
        <v>-</v>
      </c>
      <c r="BB51" s="115" t="str">
        <f t="shared" si="37"/>
        <v>-</v>
      </c>
      <c r="BC51" s="115" t="str">
        <f t="shared" si="37"/>
        <v>-</v>
      </c>
      <c r="BD51" s="115" t="str">
        <f t="shared" si="37"/>
        <v>-</v>
      </c>
      <c r="BE51" s="115" t="str">
        <f t="shared" si="37"/>
        <v>-</v>
      </c>
      <c r="BF51" s="115" t="str">
        <f t="shared" si="37"/>
        <v>-</v>
      </c>
      <c r="BG51" s="115" t="str">
        <f t="shared" si="37"/>
        <v>-</v>
      </c>
      <c r="BH51" s="115" t="str">
        <f t="shared" si="37"/>
        <v>-</v>
      </c>
      <c r="BI51" s="115" t="str">
        <f t="shared" si="37"/>
        <v>-</v>
      </c>
      <c r="BJ51" s="115" t="str">
        <f t="shared" si="37"/>
        <v>-</v>
      </c>
      <c r="BK51" s="115" t="str">
        <f t="shared" si="37"/>
        <v>-</v>
      </c>
      <c r="BL51" s="115" t="str">
        <f t="shared" si="37"/>
        <v>-</v>
      </c>
      <c r="BM51" s="115" t="str">
        <f t="shared" si="37"/>
        <v>-</v>
      </c>
      <c r="BO51" s="115" t="str">
        <f t="shared" si="38"/>
        <v>-</v>
      </c>
      <c r="BP51" s="115" t="str">
        <f t="shared" si="38"/>
        <v>-</v>
      </c>
      <c r="BQ51" s="115" t="str">
        <f t="shared" si="38"/>
        <v>-</v>
      </c>
      <c r="BR51" s="115" t="str">
        <f t="shared" si="38"/>
        <v>-</v>
      </c>
      <c r="BS51" s="115" t="str">
        <f t="shared" si="38"/>
        <v>-</v>
      </c>
      <c r="BT51" s="115" t="str">
        <f t="shared" si="38"/>
        <v>-</v>
      </c>
      <c r="BU51" s="115" t="str">
        <f t="shared" si="38"/>
        <v>-</v>
      </c>
      <c r="BV51" s="115" t="str">
        <f t="shared" si="38"/>
        <v>-</v>
      </c>
      <c r="BW51" s="115" t="str">
        <f t="shared" si="38"/>
        <v>-</v>
      </c>
      <c r="BX51" s="115" t="str">
        <f t="shared" si="38"/>
        <v>-</v>
      </c>
      <c r="BY51" s="115" t="str">
        <f t="shared" si="38"/>
        <v>-</v>
      </c>
      <c r="BZ51" s="115" t="str">
        <f t="shared" si="38"/>
        <v>-</v>
      </c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</row>
    <row r="52" spans="1:91">
      <c r="A52" s="129">
        <v>20</v>
      </c>
      <c r="B52" s="97" t="s">
        <v>77</v>
      </c>
      <c r="C52" s="93"/>
      <c r="D52" s="93">
        <v>12</v>
      </c>
      <c r="E52" s="93"/>
      <c r="F52" s="93"/>
      <c r="G52" s="93"/>
      <c r="H52" s="114">
        <f t="shared" si="25"/>
        <v>40.74074074074074</v>
      </c>
      <c r="I52" s="97">
        <f t="shared" si="34"/>
        <v>54</v>
      </c>
      <c r="J52" s="97">
        <f t="shared" si="29"/>
        <v>22</v>
      </c>
      <c r="K52" s="97">
        <v>22</v>
      </c>
      <c r="L52" s="97"/>
      <c r="M52" s="97"/>
      <c r="N52" s="97">
        <v>32</v>
      </c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>
        <v>2</v>
      </c>
      <c r="AB52" s="123" t="str">
        <f t="shared" si="35"/>
        <v>-</v>
      </c>
      <c r="AC52" s="123" t="str">
        <f t="shared" si="35"/>
        <v>-</v>
      </c>
      <c r="AD52" s="123" t="str">
        <f t="shared" si="35"/>
        <v>-</v>
      </c>
      <c r="AE52" s="123" t="str">
        <f t="shared" si="35"/>
        <v>-</v>
      </c>
      <c r="AF52" s="123" t="str">
        <f t="shared" si="35"/>
        <v>-</v>
      </c>
      <c r="AG52" s="123" t="str">
        <f t="shared" si="35"/>
        <v>-</v>
      </c>
      <c r="AH52" s="123" t="str">
        <f t="shared" si="35"/>
        <v>-</v>
      </c>
      <c r="AI52" s="123" t="str">
        <f t="shared" si="35"/>
        <v>-</v>
      </c>
      <c r="AJ52" s="123" t="str">
        <f t="shared" si="35"/>
        <v>-</v>
      </c>
      <c r="AK52" s="123" t="str">
        <f t="shared" si="35"/>
        <v>-</v>
      </c>
      <c r="AL52" s="123" t="str">
        <f t="shared" si="35"/>
        <v>-</v>
      </c>
      <c r="AM52" s="123" t="str">
        <f t="shared" si="35"/>
        <v>-</v>
      </c>
      <c r="AO52" s="115" t="str">
        <f t="shared" si="36"/>
        <v>-</v>
      </c>
      <c r="AP52" s="115" t="str">
        <f t="shared" si="36"/>
        <v>-</v>
      </c>
      <c r="AQ52" s="115" t="str">
        <f t="shared" si="36"/>
        <v>-</v>
      </c>
      <c r="AR52" s="115" t="str">
        <f t="shared" si="36"/>
        <v>-</v>
      </c>
      <c r="AS52" s="115" t="str">
        <f t="shared" si="36"/>
        <v>-</v>
      </c>
      <c r="AT52" s="115" t="str">
        <f t="shared" si="36"/>
        <v>-</v>
      </c>
      <c r="AU52" s="115" t="str">
        <f t="shared" si="36"/>
        <v>-</v>
      </c>
      <c r="AV52" s="115" t="str">
        <f t="shared" si="36"/>
        <v>-</v>
      </c>
      <c r="AW52" s="115" t="str">
        <f t="shared" si="36"/>
        <v>-</v>
      </c>
      <c r="AX52" s="115" t="str">
        <f t="shared" si="36"/>
        <v>-</v>
      </c>
      <c r="AY52" s="115" t="str">
        <f t="shared" si="36"/>
        <v>-</v>
      </c>
      <c r="AZ52" s="115">
        <f t="shared" si="36"/>
        <v>1</v>
      </c>
      <c r="BB52" s="115" t="str">
        <f t="shared" si="37"/>
        <v>-</v>
      </c>
      <c r="BC52" s="115" t="str">
        <f t="shared" si="37"/>
        <v>-</v>
      </c>
      <c r="BD52" s="115" t="str">
        <f t="shared" si="37"/>
        <v>-</v>
      </c>
      <c r="BE52" s="115" t="str">
        <f t="shared" si="37"/>
        <v>-</v>
      </c>
      <c r="BF52" s="115" t="str">
        <f t="shared" si="37"/>
        <v>-</v>
      </c>
      <c r="BG52" s="115" t="str">
        <f t="shared" si="37"/>
        <v>-</v>
      </c>
      <c r="BH52" s="115" t="str">
        <f t="shared" si="37"/>
        <v>-</v>
      </c>
      <c r="BI52" s="115" t="str">
        <f t="shared" si="37"/>
        <v>-</v>
      </c>
      <c r="BJ52" s="115" t="str">
        <f t="shared" si="37"/>
        <v>-</v>
      </c>
      <c r="BK52" s="115" t="str">
        <f t="shared" si="37"/>
        <v>-</v>
      </c>
      <c r="BL52" s="115" t="str">
        <f t="shared" si="37"/>
        <v>-</v>
      </c>
      <c r="BM52" s="115" t="str">
        <f t="shared" si="37"/>
        <v>-</v>
      </c>
      <c r="BO52" s="115" t="str">
        <f t="shared" si="38"/>
        <v>-</v>
      </c>
      <c r="BP52" s="115" t="str">
        <f t="shared" si="38"/>
        <v>-</v>
      </c>
      <c r="BQ52" s="115" t="str">
        <f t="shared" si="38"/>
        <v>-</v>
      </c>
      <c r="BR52" s="115" t="str">
        <f t="shared" si="38"/>
        <v>-</v>
      </c>
      <c r="BS52" s="115" t="str">
        <f t="shared" si="38"/>
        <v>-</v>
      </c>
      <c r="BT52" s="115" t="str">
        <f t="shared" si="38"/>
        <v>-</v>
      </c>
      <c r="BU52" s="115" t="str">
        <f t="shared" si="38"/>
        <v>-</v>
      </c>
      <c r="BV52" s="115" t="str">
        <f t="shared" si="38"/>
        <v>-</v>
      </c>
      <c r="BW52" s="115" t="str">
        <f t="shared" si="38"/>
        <v>-</v>
      </c>
      <c r="BX52" s="115" t="str">
        <f t="shared" si="38"/>
        <v>-</v>
      </c>
      <c r="BY52" s="115" t="str">
        <f t="shared" si="38"/>
        <v>-</v>
      </c>
      <c r="BZ52" s="115" t="str">
        <f t="shared" si="38"/>
        <v>-</v>
      </c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</row>
    <row r="53" spans="1:91">
      <c r="A53" s="129">
        <v>21</v>
      </c>
      <c r="B53" s="130" t="s">
        <v>78</v>
      </c>
      <c r="C53" s="93"/>
      <c r="D53" s="93">
        <v>10</v>
      </c>
      <c r="E53" s="93"/>
      <c r="F53" s="93"/>
      <c r="G53" s="93"/>
      <c r="H53" s="114">
        <f t="shared" si="25"/>
        <v>51.851851851851848</v>
      </c>
      <c r="I53" s="97">
        <f t="shared" si="34"/>
        <v>54</v>
      </c>
      <c r="J53" s="97">
        <f t="shared" si="29"/>
        <v>28</v>
      </c>
      <c r="K53" s="97">
        <v>16</v>
      </c>
      <c r="L53" s="97">
        <v>12</v>
      </c>
      <c r="M53" s="97"/>
      <c r="N53" s="97">
        <v>26</v>
      </c>
      <c r="O53" s="97"/>
      <c r="P53" s="97"/>
      <c r="Q53" s="97"/>
      <c r="R53" s="97"/>
      <c r="S53" s="97"/>
      <c r="T53" s="97"/>
      <c r="U53" s="97"/>
      <c r="V53" s="97"/>
      <c r="W53" s="97"/>
      <c r="X53" s="97">
        <v>2</v>
      </c>
      <c r="Y53" s="97"/>
      <c r="Z53" s="97"/>
      <c r="AB53" s="123" t="str">
        <f t="shared" si="35"/>
        <v>-</v>
      </c>
      <c r="AC53" s="123" t="str">
        <f t="shared" si="35"/>
        <v>-</v>
      </c>
      <c r="AD53" s="123" t="str">
        <f t="shared" si="35"/>
        <v>-</v>
      </c>
      <c r="AE53" s="123" t="str">
        <f t="shared" si="35"/>
        <v>-</v>
      </c>
      <c r="AF53" s="123" t="str">
        <f t="shared" si="35"/>
        <v>-</v>
      </c>
      <c r="AG53" s="123" t="str">
        <f t="shared" si="35"/>
        <v>-</v>
      </c>
      <c r="AH53" s="123" t="str">
        <f t="shared" si="35"/>
        <v>-</v>
      </c>
      <c r="AI53" s="123" t="str">
        <f t="shared" si="35"/>
        <v>-</v>
      </c>
      <c r="AJ53" s="123" t="str">
        <f t="shared" si="35"/>
        <v>-</v>
      </c>
      <c r="AK53" s="123" t="str">
        <f t="shared" si="35"/>
        <v>-</v>
      </c>
      <c r="AL53" s="123" t="str">
        <f t="shared" si="35"/>
        <v>-</v>
      </c>
      <c r="AM53" s="123" t="str">
        <f t="shared" si="35"/>
        <v>-</v>
      </c>
      <c r="AO53" s="115" t="str">
        <f t="shared" si="36"/>
        <v>-</v>
      </c>
      <c r="AP53" s="115" t="str">
        <f t="shared" si="36"/>
        <v>-</v>
      </c>
      <c r="AQ53" s="115" t="str">
        <f t="shared" si="36"/>
        <v>-</v>
      </c>
      <c r="AR53" s="115" t="str">
        <f t="shared" si="36"/>
        <v>-</v>
      </c>
      <c r="AS53" s="115" t="str">
        <f t="shared" si="36"/>
        <v>-</v>
      </c>
      <c r="AT53" s="115" t="str">
        <f t="shared" si="36"/>
        <v>-</v>
      </c>
      <c r="AU53" s="115" t="str">
        <f t="shared" si="36"/>
        <v>-</v>
      </c>
      <c r="AV53" s="115" t="str">
        <f t="shared" si="36"/>
        <v>-</v>
      </c>
      <c r="AW53" s="115" t="str">
        <f t="shared" si="36"/>
        <v>-</v>
      </c>
      <c r="AX53" s="115">
        <f t="shared" si="36"/>
        <v>1</v>
      </c>
      <c r="AY53" s="115" t="str">
        <f t="shared" si="36"/>
        <v>-</v>
      </c>
      <c r="AZ53" s="115" t="str">
        <f t="shared" si="36"/>
        <v>-</v>
      </c>
      <c r="BB53" s="115" t="str">
        <f t="shared" si="37"/>
        <v>-</v>
      </c>
      <c r="BC53" s="115" t="str">
        <f t="shared" si="37"/>
        <v>-</v>
      </c>
      <c r="BD53" s="115" t="str">
        <f t="shared" si="37"/>
        <v>-</v>
      </c>
      <c r="BE53" s="115" t="str">
        <f t="shared" si="37"/>
        <v>-</v>
      </c>
      <c r="BF53" s="115" t="str">
        <f t="shared" si="37"/>
        <v>-</v>
      </c>
      <c r="BG53" s="115" t="str">
        <f t="shared" si="37"/>
        <v>-</v>
      </c>
      <c r="BH53" s="115" t="str">
        <f t="shared" si="37"/>
        <v>-</v>
      </c>
      <c r="BI53" s="115" t="str">
        <f t="shared" si="37"/>
        <v>-</v>
      </c>
      <c r="BJ53" s="115" t="str">
        <f t="shared" si="37"/>
        <v>-</v>
      </c>
      <c r="BK53" s="115" t="str">
        <f t="shared" si="37"/>
        <v>-</v>
      </c>
      <c r="BL53" s="115" t="str">
        <f t="shared" si="37"/>
        <v>-</v>
      </c>
      <c r="BM53" s="115" t="str">
        <f t="shared" si="37"/>
        <v>-</v>
      </c>
      <c r="BO53" s="115" t="str">
        <f t="shared" si="38"/>
        <v>-</v>
      </c>
      <c r="BP53" s="115" t="str">
        <f t="shared" si="38"/>
        <v>-</v>
      </c>
      <c r="BQ53" s="115" t="str">
        <f t="shared" si="38"/>
        <v>-</v>
      </c>
      <c r="BR53" s="115" t="str">
        <f t="shared" si="38"/>
        <v>-</v>
      </c>
      <c r="BS53" s="115" t="str">
        <f t="shared" si="38"/>
        <v>-</v>
      </c>
      <c r="BT53" s="115" t="str">
        <f t="shared" si="38"/>
        <v>-</v>
      </c>
      <c r="BU53" s="115" t="str">
        <f t="shared" si="38"/>
        <v>-</v>
      </c>
      <c r="BV53" s="115" t="str">
        <f t="shared" si="38"/>
        <v>-</v>
      </c>
      <c r="BW53" s="115" t="str">
        <f t="shared" si="38"/>
        <v>-</v>
      </c>
      <c r="BX53" s="115" t="str">
        <f t="shared" si="38"/>
        <v>-</v>
      </c>
      <c r="BY53" s="115" t="str">
        <f t="shared" si="38"/>
        <v>-</v>
      </c>
      <c r="BZ53" s="115" t="str">
        <f t="shared" si="38"/>
        <v>-</v>
      </c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</row>
    <row r="54" spans="1:91">
      <c r="A54" s="129">
        <v>22</v>
      </c>
      <c r="B54" s="97" t="s">
        <v>79</v>
      </c>
      <c r="C54" s="93"/>
      <c r="D54" s="93">
        <v>8</v>
      </c>
      <c r="E54" s="93"/>
      <c r="F54" s="93">
        <v>8</v>
      </c>
      <c r="G54" s="93"/>
      <c r="H54" s="114">
        <f t="shared" si="25"/>
        <v>59.259259259259252</v>
      </c>
      <c r="I54" s="97">
        <f t="shared" si="34"/>
        <v>54</v>
      </c>
      <c r="J54" s="97">
        <f t="shared" si="29"/>
        <v>32</v>
      </c>
      <c r="K54" s="97">
        <v>18</v>
      </c>
      <c r="L54" s="97"/>
      <c r="M54" s="97">
        <v>14</v>
      </c>
      <c r="N54" s="97">
        <v>22</v>
      </c>
      <c r="O54" s="97"/>
      <c r="P54" s="97"/>
      <c r="Q54" s="97"/>
      <c r="R54" s="97"/>
      <c r="S54" s="97"/>
      <c r="T54" s="97"/>
      <c r="U54" s="97"/>
      <c r="V54" s="97">
        <v>4</v>
      </c>
      <c r="W54" s="97"/>
      <c r="X54" s="97"/>
      <c r="Y54" s="97"/>
      <c r="Z54" s="97"/>
      <c r="AB54" s="123" t="str">
        <f t="shared" si="35"/>
        <v>-</v>
      </c>
      <c r="AC54" s="123" t="str">
        <f t="shared" si="35"/>
        <v>-</v>
      </c>
      <c r="AD54" s="123" t="str">
        <f t="shared" si="35"/>
        <v>-</v>
      </c>
      <c r="AE54" s="123" t="str">
        <f t="shared" si="35"/>
        <v>-</v>
      </c>
      <c r="AF54" s="123" t="str">
        <f t="shared" si="35"/>
        <v>-</v>
      </c>
      <c r="AG54" s="123" t="str">
        <f t="shared" si="35"/>
        <v>-</v>
      </c>
      <c r="AH54" s="123" t="str">
        <f t="shared" si="35"/>
        <v>-</v>
      </c>
      <c r="AI54" s="123" t="str">
        <f t="shared" si="35"/>
        <v>-</v>
      </c>
      <c r="AJ54" s="123" t="str">
        <f t="shared" si="35"/>
        <v>-</v>
      </c>
      <c r="AK54" s="123" t="str">
        <f t="shared" si="35"/>
        <v>-</v>
      </c>
      <c r="AL54" s="123" t="str">
        <f t="shared" si="35"/>
        <v>-</v>
      </c>
      <c r="AM54" s="123" t="str">
        <f t="shared" si="35"/>
        <v>-</v>
      </c>
      <c r="AO54" s="115" t="str">
        <f t="shared" si="36"/>
        <v>-</v>
      </c>
      <c r="AP54" s="115" t="str">
        <f t="shared" si="36"/>
        <v>-</v>
      </c>
      <c r="AQ54" s="115" t="str">
        <f t="shared" si="36"/>
        <v>-</v>
      </c>
      <c r="AR54" s="115" t="str">
        <f t="shared" si="36"/>
        <v>-</v>
      </c>
      <c r="AS54" s="115" t="str">
        <f t="shared" si="36"/>
        <v>-</v>
      </c>
      <c r="AT54" s="115" t="str">
        <f t="shared" si="36"/>
        <v>-</v>
      </c>
      <c r="AU54" s="115" t="str">
        <f t="shared" si="36"/>
        <v>-</v>
      </c>
      <c r="AV54" s="115">
        <f t="shared" si="36"/>
        <v>1</v>
      </c>
      <c r="AW54" s="115" t="str">
        <f t="shared" si="36"/>
        <v>-</v>
      </c>
      <c r="AX54" s="115" t="str">
        <f t="shared" si="36"/>
        <v>-</v>
      </c>
      <c r="AY54" s="115" t="str">
        <f t="shared" si="36"/>
        <v>-</v>
      </c>
      <c r="AZ54" s="115" t="str">
        <f t="shared" si="36"/>
        <v>-</v>
      </c>
      <c r="BB54" s="115" t="str">
        <f t="shared" si="37"/>
        <v>-</v>
      </c>
      <c r="BC54" s="115" t="str">
        <f t="shared" si="37"/>
        <v>-</v>
      </c>
      <c r="BD54" s="115" t="str">
        <f t="shared" si="37"/>
        <v>-</v>
      </c>
      <c r="BE54" s="115" t="str">
        <f t="shared" si="37"/>
        <v>-</v>
      </c>
      <c r="BF54" s="115" t="str">
        <f t="shared" si="37"/>
        <v>-</v>
      </c>
      <c r="BG54" s="115" t="str">
        <f t="shared" si="37"/>
        <v>-</v>
      </c>
      <c r="BH54" s="115" t="str">
        <f t="shared" si="37"/>
        <v>-</v>
      </c>
      <c r="BI54" s="115" t="str">
        <f t="shared" si="37"/>
        <v>-</v>
      </c>
      <c r="BJ54" s="115" t="str">
        <f t="shared" si="37"/>
        <v>-</v>
      </c>
      <c r="BK54" s="115" t="str">
        <f t="shared" si="37"/>
        <v>-</v>
      </c>
      <c r="BL54" s="115" t="str">
        <f t="shared" si="37"/>
        <v>-</v>
      </c>
      <c r="BM54" s="115" t="str">
        <f t="shared" si="37"/>
        <v>-</v>
      </c>
      <c r="BO54" s="115" t="str">
        <f t="shared" si="38"/>
        <v>-</v>
      </c>
      <c r="BP54" s="115" t="str">
        <f t="shared" si="38"/>
        <v>-</v>
      </c>
      <c r="BQ54" s="115" t="str">
        <f t="shared" si="38"/>
        <v>-</v>
      </c>
      <c r="BR54" s="115" t="str">
        <f t="shared" si="38"/>
        <v>-</v>
      </c>
      <c r="BS54" s="115" t="str">
        <f t="shared" si="38"/>
        <v>-</v>
      </c>
      <c r="BT54" s="115" t="str">
        <f t="shared" si="38"/>
        <v>-</v>
      </c>
      <c r="BU54" s="115" t="str">
        <f t="shared" si="38"/>
        <v>-</v>
      </c>
      <c r="BV54" s="115">
        <f t="shared" si="38"/>
        <v>1</v>
      </c>
      <c r="BW54" s="115" t="str">
        <f t="shared" si="38"/>
        <v>-</v>
      </c>
      <c r="BX54" s="115" t="str">
        <f t="shared" si="38"/>
        <v>-</v>
      </c>
      <c r="BY54" s="115" t="str">
        <f t="shared" si="38"/>
        <v>-</v>
      </c>
      <c r="BZ54" s="115" t="str">
        <f t="shared" si="38"/>
        <v>-</v>
      </c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</row>
    <row r="55" spans="1:91">
      <c r="A55" s="129">
        <v>23</v>
      </c>
      <c r="B55" s="97" t="s">
        <v>80</v>
      </c>
      <c r="C55" s="93"/>
      <c r="D55" s="93">
        <v>9</v>
      </c>
      <c r="E55" s="93"/>
      <c r="F55" s="93">
        <v>9</v>
      </c>
      <c r="G55" s="93"/>
      <c r="H55" s="114">
        <f t="shared" si="25"/>
        <v>66.666666666666657</v>
      </c>
      <c r="I55" s="97">
        <f t="shared" si="34"/>
        <v>54</v>
      </c>
      <c r="J55" s="97">
        <f t="shared" si="29"/>
        <v>36</v>
      </c>
      <c r="K55" s="97">
        <v>24</v>
      </c>
      <c r="L55" s="97"/>
      <c r="M55" s="97">
        <v>12</v>
      </c>
      <c r="N55" s="97">
        <v>18</v>
      </c>
      <c r="O55" s="97"/>
      <c r="P55" s="97"/>
      <c r="Q55" s="97"/>
      <c r="R55" s="97"/>
      <c r="S55" s="97"/>
      <c r="T55" s="97"/>
      <c r="U55" s="97"/>
      <c r="V55" s="97"/>
      <c r="W55" s="97">
        <v>3</v>
      </c>
      <c r="X55" s="97"/>
      <c r="Y55" s="97"/>
      <c r="Z55" s="97"/>
      <c r="AB55" s="123" t="str">
        <f t="shared" si="35"/>
        <v>-</v>
      </c>
      <c r="AC55" s="123" t="str">
        <f t="shared" si="35"/>
        <v>-</v>
      </c>
      <c r="AD55" s="123" t="str">
        <f t="shared" si="35"/>
        <v>-</v>
      </c>
      <c r="AE55" s="123" t="str">
        <f t="shared" si="35"/>
        <v>-</v>
      </c>
      <c r="AF55" s="123" t="str">
        <f t="shared" si="35"/>
        <v>-</v>
      </c>
      <c r="AG55" s="123" t="str">
        <f t="shared" si="35"/>
        <v>-</v>
      </c>
      <c r="AH55" s="123" t="str">
        <f t="shared" si="35"/>
        <v>-</v>
      </c>
      <c r="AI55" s="123" t="str">
        <f t="shared" si="35"/>
        <v>-</v>
      </c>
      <c r="AJ55" s="123" t="str">
        <f t="shared" si="35"/>
        <v>-</v>
      </c>
      <c r="AK55" s="123" t="str">
        <f t="shared" si="35"/>
        <v>-</v>
      </c>
      <c r="AL55" s="123" t="str">
        <f t="shared" si="35"/>
        <v>-</v>
      </c>
      <c r="AM55" s="123" t="str">
        <f t="shared" si="35"/>
        <v>-</v>
      </c>
      <c r="AO55" s="115" t="str">
        <f t="shared" si="36"/>
        <v>-</v>
      </c>
      <c r="AP55" s="115" t="str">
        <f t="shared" si="36"/>
        <v>-</v>
      </c>
      <c r="AQ55" s="115" t="str">
        <f t="shared" si="36"/>
        <v>-</v>
      </c>
      <c r="AR55" s="115" t="str">
        <f t="shared" si="36"/>
        <v>-</v>
      </c>
      <c r="AS55" s="115" t="str">
        <f t="shared" si="36"/>
        <v>-</v>
      </c>
      <c r="AT55" s="115" t="str">
        <f t="shared" si="36"/>
        <v>-</v>
      </c>
      <c r="AU55" s="115" t="str">
        <f t="shared" si="36"/>
        <v>-</v>
      </c>
      <c r="AV55" s="115" t="str">
        <f t="shared" si="36"/>
        <v>-</v>
      </c>
      <c r="AW55" s="115">
        <f t="shared" si="36"/>
        <v>1</v>
      </c>
      <c r="AX55" s="115" t="str">
        <f t="shared" si="36"/>
        <v>-</v>
      </c>
      <c r="AY55" s="115" t="str">
        <f t="shared" si="36"/>
        <v>-</v>
      </c>
      <c r="AZ55" s="115" t="str">
        <f t="shared" si="36"/>
        <v>-</v>
      </c>
      <c r="BB55" s="115" t="str">
        <f t="shared" si="37"/>
        <v>-</v>
      </c>
      <c r="BC55" s="115" t="str">
        <f t="shared" si="37"/>
        <v>-</v>
      </c>
      <c r="BD55" s="115" t="str">
        <f t="shared" si="37"/>
        <v>-</v>
      </c>
      <c r="BE55" s="115" t="str">
        <f t="shared" si="37"/>
        <v>-</v>
      </c>
      <c r="BF55" s="115" t="str">
        <f t="shared" si="37"/>
        <v>-</v>
      </c>
      <c r="BG55" s="115" t="str">
        <f t="shared" si="37"/>
        <v>-</v>
      </c>
      <c r="BH55" s="115" t="str">
        <f t="shared" si="37"/>
        <v>-</v>
      </c>
      <c r="BI55" s="115" t="str">
        <f t="shared" si="37"/>
        <v>-</v>
      </c>
      <c r="BJ55" s="115" t="str">
        <f t="shared" si="37"/>
        <v>-</v>
      </c>
      <c r="BK55" s="115" t="str">
        <f t="shared" si="37"/>
        <v>-</v>
      </c>
      <c r="BL55" s="115" t="str">
        <f t="shared" si="37"/>
        <v>-</v>
      </c>
      <c r="BM55" s="115" t="str">
        <f t="shared" si="37"/>
        <v>-</v>
      </c>
      <c r="BO55" s="115" t="str">
        <f t="shared" si="38"/>
        <v>-</v>
      </c>
      <c r="BP55" s="115" t="str">
        <f t="shared" si="38"/>
        <v>-</v>
      </c>
      <c r="BQ55" s="115" t="str">
        <f t="shared" si="38"/>
        <v>-</v>
      </c>
      <c r="BR55" s="115" t="str">
        <f t="shared" si="38"/>
        <v>-</v>
      </c>
      <c r="BS55" s="115" t="str">
        <f t="shared" si="38"/>
        <v>-</v>
      </c>
      <c r="BT55" s="115" t="str">
        <f t="shared" si="38"/>
        <v>-</v>
      </c>
      <c r="BU55" s="115" t="str">
        <f t="shared" si="38"/>
        <v>-</v>
      </c>
      <c r="BV55" s="115" t="str">
        <f t="shared" si="38"/>
        <v>-</v>
      </c>
      <c r="BW55" s="115">
        <f t="shared" si="38"/>
        <v>1</v>
      </c>
      <c r="BX55" s="115" t="str">
        <f t="shared" si="38"/>
        <v>-</v>
      </c>
      <c r="BY55" s="115" t="str">
        <f t="shared" si="38"/>
        <v>-</v>
      </c>
      <c r="BZ55" s="115" t="str">
        <f t="shared" si="38"/>
        <v>-</v>
      </c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</row>
    <row r="56" spans="1:91">
      <c r="A56" s="100">
        <v>4</v>
      </c>
      <c r="B56" s="100" t="s">
        <v>81</v>
      </c>
      <c r="C56" s="100"/>
      <c r="D56" s="100"/>
      <c r="E56" s="100"/>
      <c r="F56" s="100"/>
      <c r="G56" s="100"/>
      <c r="H56" s="119">
        <f t="shared" si="25"/>
        <v>55.938697318007655</v>
      </c>
      <c r="I56" s="100">
        <f t="shared" ref="I56:Z56" si="39">SUM(I57:I64)</f>
        <v>783</v>
      </c>
      <c r="J56" s="100">
        <f t="shared" si="39"/>
        <v>438</v>
      </c>
      <c r="K56" s="100">
        <f t="shared" si="39"/>
        <v>248</v>
      </c>
      <c r="L56" s="100">
        <f t="shared" si="39"/>
        <v>50</v>
      </c>
      <c r="M56" s="100">
        <f t="shared" si="39"/>
        <v>140</v>
      </c>
      <c r="N56" s="100">
        <f t="shared" si="39"/>
        <v>345</v>
      </c>
      <c r="O56" s="100">
        <f t="shared" si="39"/>
        <v>0</v>
      </c>
      <c r="P56" s="100">
        <f t="shared" si="39"/>
        <v>0</v>
      </c>
      <c r="Q56" s="100">
        <f t="shared" si="39"/>
        <v>4</v>
      </c>
      <c r="R56" s="100">
        <f t="shared" si="39"/>
        <v>0</v>
      </c>
      <c r="S56" s="100">
        <f t="shared" si="39"/>
        <v>4</v>
      </c>
      <c r="T56" s="100">
        <f t="shared" si="39"/>
        <v>0</v>
      </c>
      <c r="U56" s="100">
        <f t="shared" si="39"/>
        <v>7</v>
      </c>
      <c r="V56" s="100">
        <f t="shared" si="39"/>
        <v>10</v>
      </c>
      <c r="W56" s="100">
        <f t="shared" si="39"/>
        <v>4</v>
      </c>
      <c r="X56" s="100">
        <f t="shared" si="39"/>
        <v>3</v>
      </c>
      <c r="Y56" s="100">
        <f t="shared" si="39"/>
        <v>3</v>
      </c>
      <c r="Z56" s="100">
        <f t="shared" si="39"/>
        <v>6</v>
      </c>
      <c r="AB56" s="120">
        <f t="shared" ref="AB56:CM56" si="40">SUM(AB57:AB64)</f>
        <v>0</v>
      </c>
      <c r="AC56" s="120">
        <f t="shared" si="40"/>
        <v>0</v>
      </c>
      <c r="AD56" s="120">
        <f t="shared" si="40"/>
        <v>1</v>
      </c>
      <c r="AE56" s="120">
        <f t="shared" si="40"/>
        <v>0</v>
      </c>
      <c r="AF56" s="120">
        <f t="shared" si="40"/>
        <v>1</v>
      </c>
      <c r="AG56" s="120">
        <f t="shared" si="40"/>
        <v>0</v>
      </c>
      <c r="AH56" s="120">
        <f t="shared" si="40"/>
        <v>2</v>
      </c>
      <c r="AI56" s="120">
        <f t="shared" si="40"/>
        <v>1</v>
      </c>
      <c r="AJ56" s="120">
        <f t="shared" si="40"/>
        <v>1</v>
      </c>
      <c r="AK56" s="120">
        <f t="shared" si="40"/>
        <v>1</v>
      </c>
      <c r="AL56" s="120">
        <f t="shared" si="40"/>
        <v>0</v>
      </c>
      <c r="AM56" s="120">
        <f t="shared" si="40"/>
        <v>0</v>
      </c>
      <c r="AO56" s="120">
        <f t="shared" si="40"/>
        <v>0</v>
      </c>
      <c r="AP56" s="120">
        <f t="shared" si="40"/>
        <v>0</v>
      </c>
      <c r="AQ56" s="120">
        <f t="shared" si="40"/>
        <v>0</v>
      </c>
      <c r="AR56" s="120">
        <f t="shared" si="40"/>
        <v>0</v>
      </c>
      <c r="AS56" s="120">
        <f t="shared" si="40"/>
        <v>0</v>
      </c>
      <c r="AT56" s="120">
        <f t="shared" si="40"/>
        <v>0</v>
      </c>
      <c r="AU56" s="120">
        <f t="shared" si="40"/>
        <v>0</v>
      </c>
      <c r="AV56" s="120">
        <f t="shared" si="40"/>
        <v>0</v>
      </c>
      <c r="AW56" s="120">
        <f t="shared" si="40"/>
        <v>0</v>
      </c>
      <c r="AX56" s="120">
        <f t="shared" si="40"/>
        <v>0</v>
      </c>
      <c r="AY56" s="120">
        <f t="shared" si="40"/>
        <v>1</v>
      </c>
      <c r="AZ56" s="120">
        <f t="shared" si="40"/>
        <v>1</v>
      </c>
      <c r="BB56" s="120">
        <f t="shared" si="40"/>
        <v>0</v>
      </c>
      <c r="BC56" s="120">
        <f t="shared" si="40"/>
        <v>0</v>
      </c>
      <c r="BD56" s="120">
        <f t="shared" si="40"/>
        <v>0</v>
      </c>
      <c r="BE56" s="120">
        <f t="shared" si="40"/>
        <v>0</v>
      </c>
      <c r="BF56" s="120">
        <f t="shared" si="40"/>
        <v>0</v>
      </c>
      <c r="BG56" s="120">
        <f t="shared" si="40"/>
        <v>0</v>
      </c>
      <c r="BH56" s="120">
        <f t="shared" si="40"/>
        <v>0</v>
      </c>
      <c r="BI56" s="120">
        <f t="shared" si="40"/>
        <v>1</v>
      </c>
      <c r="BJ56" s="120">
        <f t="shared" si="40"/>
        <v>0</v>
      </c>
      <c r="BK56" s="120">
        <f t="shared" si="40"/>
        <v>0</v>
      </c>
      <c r="BL56" s="120">
        <f t="shared" si="40"/>
        <v>0</v>
      </c>
      <c r="BM56" s="120">
        <f t="shared" si="40"/>
        <v>0</v>
      </c>
      <c r="BO56" s="120">
        <f t="shared" si="40"/>
        <v>0</v>
      </c>
      <c r="BP56" s="120">
        <f t="shared" si="40"/>
        <v>0</v>
      </c>
      <c r="BQ56" s="120">
        <f t="shared" si="40"/>
        <v>0</v>
      </c>
      <c r="BR56" s="120">
        <f t="shared" si="40"/>
        <v>0</v>
      </c>
      <c r="BS56" s="120">
        <f t="shared" si="40"/>
        <v>0</v>
      </c>
      <c r="BT56" s="120">
        <f t="shared" si="40"/>
        <v>0</v>
      </c>
      <c r="BU56" s="120">
        <f t="shared" si="40"/>
        <v>0</v>
      </c>
      <c r="BV56" s="120">
        <f t="shared" si="40"/>
        <v>0</v>
      </c>
      <c r="BW56" s="120">
        <f t="shared" si="40"/>
        <v>0</v>
      </c>
      <c r="BX56" s="120">
        <f t="shared" si="40"/>
        <v>0</v>
      </c>
      <c r="BY56" s="120">
        <f t="shared" si="40"/>
        <v>0</v>
      </c>
      <c r="BZ56" s="120">
        <f t="shared" si="40"/>
        <v>1</v>
      </c>
      <c r="CB56" s="120">
        <f t="shared" si="40"/>
        <v>0</v>
      </c>
      <c r="CC56" s="120">
        <f t="shared" si="40"/>
        <v>0</v>
      </c>
      <c r="CD56" s="120">
        <f t="shared" si="40"/>
        <v>1</v>
      </c>
      <c r="CE56" s="120">
        <f t="shared" si="40"/>
        <v>0</v>
      </c>
      <c r="CF56" s="120">
        <f t="shared" si="40"/>
        <v>3</v>
      </c>
      <c r="CG56" s="120">
        <f t="shared" si="40"/>
        <v>0</v>
      </c>
      <c r="CH56" s="120">
        <f t="shared" si="40"/>
        <v>3</v>
      </c>
      <c r="CI56" s="120">
        <f t="shared" si="40"/>
        <v>1</v>
      </c>
      <c r="CJ56" s="120">
        <f t="shared" si="40"/>
        <v>2</v>
      </c>
      <c r="CK56" s="120">
        <f t="shared" si="40"/>
        <v>2</v>
      </c>
      <c r="CL56" s="120">
        <f t="shared" si="40"/>
        <v>0</v>
      </c>
      <c r="CM56" s="120">
        <f t="shared" si="40"/>
        <v>0</v>
      </c>
    </row>
    <row r="57" spans="1:91">
      <c r="A57" s="134" t="s">
        <v>82</v>
      </c>
      <c r="B57" s="97" t="s">
        <v>224</v>
      </c>
      <c r="C57" s="93"/>
      <c r="D57" s="93">
        <v>11</v>
      </c>
      <c r="E57" s="93"/>
      <c r="F57" s="93"/>
      <c r="G57" s="93"/>
      <c r="H57" s="114">
        <f t="shared" si="25"/>
        <v>44.444444444444443</v>
      </c>
      <c r="I57" s="97">
        <f t="shared" ref="I57:I64" si="41">J57+N57</f>
        <v>54</v>
      </c>
      <c r="J57" s="97">
        <f t="shared" ref="J57:J64" si="42">O57*O$6+P57*P$6+Q57*Q$6+R57*R$6+S57*S$6+T57*T$6+U57*U$6+V57*V$6+W57*W$6+X57*X$6+Y57*Y$6+Z57*Z$6</f>
        <v>24</v>
      </c>
      <c r="K57" s="97">
        <v>12</v>
      </c>
      <c r="L57" s="97">
        <v>12</v>
      </c>
      <c r="M57" s="97"/>
      <c r="N57" s="97">
        <v>30</v>
      </c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>
        <v>3</v>
      </c>
      <c r="Z57" s="97"/>
      <c r="AB57" s="123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23" t="str">
        <f t="shared" si="43"/>
        <v>-</v>
      </c>
      <c r="AD57" s="123" t="str">
        <f t="shared" si="43"/>
        <v>-</v>
      </c>
      <c r="AE57" s="123" t="str">
        <f t="shared" si="43"/>
        <v>-</v>
      </c>
      <c r="AF57" s="123" t="str">
        <f t="shared" si="43"/>
        <v>-</v>
      </c>
      <c r="AG57" s="123" t="str">
        <f t="shared" si="43"/>
        <v>-</v>
      </c>
      <c r="AH57" s="123" t="str">
        <f t="shared" si="43"/>
        <v>-</v>
      </c>
      <c r="AI57" s="123" t="str">
        <f t="shared" si="43"/>
        <v>-</v>
      </c>
      <c r="AJ57" s="123" t="str">
        <f t="shared" si="43"/>
        <v>-</v>
      </c>
      <c r="AK57" s="123" t="str">
        <f t="shared" si="43"/>
        <v>-</v>
      </c>
      <c r="AL57" s="123" t="str">
        <f t="shared" si="43"/>
        <v>-</v>
      </c>
      <c r="AM57" s="123" t="str">
        <f t="shared" si="43"/>
        <v>-</v>
      </c>
      <c r="AO57" s="115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15" t="str">
        <f t="shared" si="44"/>
        <v>-</v>
      </c>
      <c r="AQ57" s="115" t="str">
        <f t="shared" si="44"/>
        <v>-</v>
      </c>
      <c r="AR57" s="115" t="str">
        <f t="shared" si="44"/>
        <v>-</v>
      </c>
      <c r="AS57" s="115" t="str">
        <f t="shared" si="44"/>
        <v>-</v>
      </c>
      <c r="AT57" s="115" t="str">
        <f t="shared" si="44"/>
        <v>-</v>
      </c>
      <c r="AU57" s="115" t="str">
        <f t="shared" si="44"/>
        <v>-</v>
      </c>
      <c r="AV57" s="115" t="str">
        <f t="shared" si="44"/>
        <v>-</v>
      </c>
      <c r="AW57" s="115" t="str">
        <f t="shared" si="44"/>
        <v>-</v>
      </c>
      <c r="AX57" s="115" t="str">
        <f t="shared" si="44"/>
        <v>-</v>
      </c>
      <c r="AY57" s="115">
        <f t="shared" si="44"/>
        <v>1</v>
      </c>
      <c r="AZ57" s="115" t="str">
        <f t="shared" si="44"/>
        <v>-</v>
      </c>
      <c r="BB57" s="115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15" t="str">
        <f t="shared" si="45"/>
        <v>-</v>
      </c>
      <c r="BD57" s="115" t="str">
        <f t="shared" si="45"/>
        <v>-</v>
      </c>
      <c r="BE57" s="115" t="str">
        <f t="shared" si="45"/>
        <v>-</v>
      </c>
      <c r="BF57" s="115" t="str">
        <f t="shared" si="45"/>
        <v>-</v>
      </c>
      <c r="BG57" s="115" t="str">
        <f t="shared" si="45"/>
        <v>-</v>
      </c>
      <c r="BH57" s="115" t="str">
        <f t="shared" si="45"/>
        <v>-</v>
      </c>
      <c r="BI57" s="115" t="str">
        <f t="shared" si="45"/>
        <v>-</v>
      </c>
      <c r="BJ57" s="115" t="str">
        <f t="shared" si="45"/>
        <v>-</v>
      </c>
      <c r="BK57" s="115" t="str">
        <f t="shared" si="45"/>
        <v>-</v>
      </c>
      <c r="BL57" s="115" t="str">
        <f t="shared" si="45"/>
        <v>-</v>
      </c>
      <c r="BM57" s="115" t="str">
        <f t="shared" si="45"/>
        <v>-</v>
      </c>
      <c r="BO57" s="115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15" t="str">
        <f t="shared" si="46"/>
        <v>-</v>
      </c>
      <c r="BQ57" s="115" t="str">
        <f t="shared" si="46"/>
        <v>-</v>
      </c>
      <c r="BR57" s="115" t="str">
        <f t="shared" si="46"/>
        <v>-</v>
      </c>
      <c r="BS57" s="115" t="str">
        <f t="shared" si="46"/>
        <v>-</v>
      </c>
      <c r="BT57" s="115" t="str">
        <f t="shared" si="46"/>
        <v>-</v>
      </c>
      <c r="BU57" s="115" t="str">
        <f t="shared" si="46"/>
        <v>-</v>
      </c>
      <c r="BV57" s="115" t="str">
        <f t="shared" si="46"/>
        <v>-</v>
      </c>
      <c r="BW57" s="115" t="str">
        <f t="shared" si="46"/>
        <v>-</v>
      </c>
      <c r="BX57" s="115" t="str">
        <f t="shared" si="46"/>
        <v>-</v>
      </c>
      <c r="BY57" s="115" t="str">
        <f t="shared" si="46"/>
        <v>-</v>
      </c>
      <c r="BZ57" s="115" t="str">
        <f t="shared" si="46"/>
        <v>-</v>
      </c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</row>
    <row r="58" spans="1:91">
      <c r="A58" s="134" t="s">
        <v>83</v>
      </c>
      <c r="B58" s="97" t="s">
        <v>84</v>
      </c>
      <c r="C58" s="93">
        <v>7</v>
      </c>
      <c r="D58" s="93"/>
      <c r="E58" s="93"/>
      <c r="F58" s="93"/>
      <c r="G58" s="125" t="s">
        <v>255</v>
      </c>
      <c r="H58" s="114">
        <f t="shared" si="25"/>
        <v>51.851851851851848</v>
      </c>
      <c r="I58" s="97">
        <f t="shared" si="41"/>
        <v>135</v>
      </c>
      <c r="J58" s="97">
        <f t="shared" si="42"/>
        <v>70</v>
      </c>
      <c r="K58" s="97">
        <v>30</v>
      </c>
      <c r="L58" s="97">
        <v>14</v>
      </c>
      <c r="M58" s="97">
        <v>26</v>
      </c>
      <c r="N58" s="97">
        <v>65</v>
      </c>
      <c r="O58" s="97"/>
      <c r="P58" s="97"/>
      <c r="Q58" s="97"/>
      <c r="R58" s="97"/>
      <c r="S58" s="97"/>
      <c r="T58" s="97"/>
      <c r="U58" s="97">
        <v>5</v>
      </c>
      <c r="V58" s="97"/>
      <c r="W58" s="97"/>
      <c r="X58" s="97"/>
      <c r="Y58" s="97"/>
      <c r="Z58" s="97"/>
      <c r="AB58" s="123" t="str">
        <f t="shared" si="43"/>
        <v>-</v>
      </c>
      <c r="AC58" s="123" t="str">
        <f t="shared" si="43"/>
        <v>-</v>
      </c>
      <c r="AD58" s="123" t="str">
        <f t="shared" si="43"/>
        <v>-</v>
      </c>
      <c r="AE58" s="123" t="str">
        <f t="shared" si="43"/>
        <v>-</v>
      </c>
      <c r="AF58" s="123" t="str">
        <f t="shared" si="43"/>
        <v>-</v>
      </c>
      <c r="AG58" s="123" t="str">
        <f t="shared" si="43"/>
        <v>-</v>
      </c>
      <c r="AH58" s="123">
        <f t="shared" si="43"/>
        <v>1</v>
      </c>
      <c r="AI58" s="123" t="str">
        <f t="shared" si="43"/>
        <v>-</v>
      </c>
      <c r="AJ58" s="123" t="str">
        <f t="shared" si="43"/>
        <v>-</v>
      </c>
      <c r="AK58" s="123" t="str">
        <f t="shared" si="43"/>
        <v>-</v>
      </c>
      <c r="AL58" s="123" t="str">
        <f t="shared" si="43"/>
        <v>-</v>
      </c>
      <c r="AM58" s="123" t="str">
        <f t="shared" si="43"/>
        <v>-</v>
      </c>
      <c r="AO58" s="115" t="str">
        <f t="shared" si="44"/>
        <v>-</v>
      </c>
      <c r="AP58" s="115" t="str">
        <f t="shared" si="44"/>
        <v>-</v>
      </c>
      <c r="AQ58" s="115" t="str">
        <f t="shared" si="44"/>
        <v>-</v>
      </c>
      <c r="AR58" s="115" t="str">
        <f t="shared" si="44"/>
        <v>-</v>
      </c>
      <c r="AS58" s="115" t="str">
        <f t="shared" si="44"/>
        <v>-</v>
      </c>
      <c r="AT58" s="115" t="str">
        <f t="shared" si="44"/>
        <v>-</v>
      </c>
      <c r="AU58" s="115" t="str">
        <f t="shared" si="44"/>
        <v>-</v>
      </c>
      <c r="AV58" s="115" t="str">
        <f t="shared" si="44"/>
        <v>-</v>
      </c>
      <c r="AW58" s="115" t="str">
        <f t="shared" si="44"/>
        <v>-</v>
      </c>
      <c r="AX58" s="115" t="str">
        <f t="shared" si="44"/>
        <v>-</v>
      </c>
      <c r="AY58" s="115" t="str">
        <f t="shared" si="44"/>
        <v>-</v>
      </c>
      <c r="AZ58" s="115" t="str">
        <f t="shared" si="44"/>
        <v>-</v>
      </c>
      <c r="BB58" s="115" t="str">
        <f t="shared" si="45"/>
        <v>-</v>
      </c>
      <c r="BC58" s="115" t="str">
        <f t="shared" si="45"/>
        <v>-</v>
      </c>
      <c r="BD58" s="115" t="str">
        <f t="shared" si="45"/>
        <v>-</v>
      </c>
      <c r="BE58" s="115" t="str">
        <f t="shared" si="45"/>
        <v>-</v>
      </c>
      <c r="BF58" s="115" t="str">
        <f t="shared" si="45"/>
        <v>-</v>
      </c>
      <c r="BG58" s="115" t="str">
        <f t="shared" si="45"/>
        <v>-</v>
      </c>
      <c r="BH58" s="115" t="str">
        <f t="shared" si="45"/>
        <v>-</v>
      </c>
      <c r="BI58" s="115" t="str">
        <f t="shared" si="45"/>
        <v>-</v>
      </c>
      <c r="BJ58" s="115" t="str">
        <f t="shared" si="45"/>
        <v>-</v>
      </c>
      <c r="BK58" s="115" t="str">
        <f t="shared" si="45"/>
        <v>-</v>
      </c>
      <c r="BL58" s="115" t="str">
        <f t="shared" si="45"/>
        <v>-</v>
      </c>
      <c r="BM58" s="115" t="str">
        <f t="shared" si="45"/>
        <v>-</v>
      </c>
      <c r="BO58" s="115" t="str">
        <f t="shared" si="46"/>
        <v>-</v>
      </c>
      <c r="BP58" s="115" t="str">
        <f t="shared" si="46"/>
        <v>-</v>
      </c>
      <c r="BQ58" s="115" t="str">
        <f t="shared" si="46"/>
        <v>-</v>
      </c>
      <c r="BR58" s="115" t="str">
        <f t="shared" si="46"/>
        <v>-</v>
      </c>
      <c r="BS58" s="115" t="str">
        <f t="shared" si="46"/>
        <v>-</v>
      </c>
      <c r="BT58" s="115" t="str">
        <f t="shared" si="46"/>
        <v>-</v>
      </c>
      <c r="BU58" s="115" t="str">
        <f t="shared" si="46"/>
        <v>-</v>
      </c>
      <c r="BV58" s="115" t="str">
        <f t="shared" si="46"/>
        <v>-</v>
      </c>
      <c r="BW58" s="115" t="str">
        <f t="shared" si="46"/>
        <v>-</v>
      </c>
      <c r="BX58" s="115" t="str">
        <f t="shared" si="46"/>
        <v>-</v>
      </c>
      <c r="BY58" s="115" t="str">
        <f t="shared" si="46"/>
        <v>-</v>
      </c>
      <c r="BZ58" s="115" t="str">
        <f t="shared" si="46"/>
        <v>-</v>
      </c>
      <c r="CB58" s="115"/>
      <c r="CC58" s="115"/>
      <c r="CD58" s="115"/>
      <c r="CE58" s="115"/>
      <c r="CF58" s="115"/>
      <c r="CG58" s="115"/>
      <c r="CH58" s="115">
        <v>3</v>
      </c>
      <c r="CI58" s="115"/>
      <c r="CJ58" s="115"/>
      <c r="CK58" s="115"/>
      <c r="CL58" s="115"/>
      <c r="CM58" s="115"/>
    </row>
    <row r="59" spans="1:91">
      <c r="A59" s="134" t="s">
        <v>85</v>
      </c>
      <c r="B59" s="97" t="s">
        <v>86</v>
      </c>
      <c r="C59" s="93">
        <v>5</v>
      </c>
      <c r="D59" s="93"/>
      <c r="E59" s="93"/>
      <c r="F59" s="93"/>
      <c r="G59" s="125" t="s">
        <v>235</v>
      </c>
      <c r="H59" s="114">
        <f t="shared" si="25"/>
        <v>39.506172839506171</v>
      </c>
      <c r="I59" s="97">
        <f t="shared" si="41"/>
        <v>81</v>
      </c>
      <c r="J59" s="97">
        <f t="shared" si="42"/>
        <v>32</v>
      </c>
      <c r="K59" s="97">
        <v>18</v>
      </c>
      <c r="L59" s="97"/>
      <c r="M59" s="97">
        <v>14</v>
      </c>
      <c r="N59" s="97">
        <v>49</v>
      </c>
      <c r="O59" s="97"/>
      <c r="P59" s="97"/>
      <c r="Q59" s="97"/>
      <c r="R59" s="97"/>
      <c r="S59" s="97">
        <v>4</v>
      </c>
      <c r="T59" s="97"/>
      <c r="U59" s="97"/>
      <c r="V59" s="97"/>
      <c r="W59" s="97"/>
      <c r="X59" s="97"/>
      <c r="Y59" s="97"/>
      <c r="Z59" s="97"/>
      <c r="AB59" s="123" t="str">
        <f t="shared" si="43"/>
        <v>-</v>
      </c>
      <c r="AC59" s="123" t="str">
        <f t="shared" si="43"/>
        <v>-</v>
      </c>
      <c r="AD59" s="123" t="str">
        <f t="shared" si="43"/>
        <v>-</v>
      </c>
      <c r="AE59" s="123" t="str">
        <f t="shared" si="43"/>
        <v>-</v>
      </c>
      <c r="AF59" s="123">
        <f t="shared" si="43"/>
        <v>1</v>
      </c>
      <c r="AG59" s="123" t="str">
        <f t="shared" si="43"/>
        <v>-</v>
      </c>
      <c r="AH59" s="123" t="str">
        <f t="shared" si="43"/>
        <v>-</v>
      </c>
      <c r="AI59" s="123" t="str">
        <f t="shared" si="43"/>
        <v>-</v>
      </c>
      <c r="AJ59" s="123" t="str">
        <f t="shared" si="43"/>
        <v>-</v>
      </c>
      <c r="AK59" s="123" t="str">
        <f t="shared" si="43"/>
        <v>-</v>
      </c>
      <c r="AL59" s="123" t="str">
        <f t="shared" si="43"/>
        <v>-</v>
      </c>
      <c r="AM59" s="123" t="str">
        <f t="shared" si="43"/>
        <v>-</v>
      </c>
      <c r="AO59" s="115" t="str">
        <f t="shared" si="44"/>
        <v>-</v>
      </c>
      <c r="AP59" s="115" t="str">
        <f t="shared" si="44"/>
        <v>-</v>
      </c>
      <c r="AQ59" s="115" t="str">
        <f t="shared" si="44"/>
        <v>-</v>
      </c>
      <c r="AR59" s="115" t="str">
        <f t="shared" si="44"/>
        <v>-</v>
      </c>
      <c r="AS59" s="115" t="str">
        <f t="shared" si="44"/>
        <v>-</v>
      </c>
      <c r="AT59" s="115" t="str">
        <f t="shared" si="44"/>
        <v>-</v>
      </c>
      <c r="AU59" s="115" t="str">
        <f t="shared" si="44"/>
        <v>-</v>
      </c>
      <c r="AV59" s="115" t="str">
        <f t="shared" si="44"/>
        <v>-</v>
      </c>
      <c r="AW59" s="115" t="str">
        <f t="shared" si="44"/>
        <v>-</v>
      </c>
      <c r="AX59" s="115" t="str">
        <f t="shared" si="44"/>
        <v>-</v>
      </c>
      <c r="AY59" s="115" t="str">
        <f t="shared" si="44"/>
        <v>-</v>
      </c>
      <c r="AZ59" s="115" t="str">
        <f t="shared" si="44"/>
        <v>-</v>
      </c>
      <c r="BB59" s="115" t="str">
        <f t="shared" si="45"/>
        <v>-</v>
      </c>
      <c r="BC59" s="115" t="str">
        <f t="shared" si="45"/>
        <v>-</v>
      </c>
      <c r="BD59" s="115" t="str">
        <f t="shared" si="45"/>
        <v>-</v>
      </c>
      <c r="BE59" s="115" t="str">
        <f t="shared" si="45"/>
        <v>-</v>
      </c>
      <c r="BF59" s="115" t="str">
        <f t="shared" si="45"/>
        <v>-</v>
      </c>
      <c r="BG59" s="115" t="str">
        <f t="shared" si="45"/>
        <v>-</v>
      </c>
      <c r="BH59" s="115" t="str">
        <f t="shared" si="45"/>
        <v>-</v>
      </c>
      <c r="BI59" s="115" t="str">
        <f t="shared" si="45"/>
        <v>-</v>
      </c>
      <c r="BJ59" s="115" t="str">
        <f t="shared" si="45"/>
        <v>-</v>
      </c>
      <c r="BK59" s="115" t="str">
        <f t="shared" si="45"/>
        <v>-</v>
      </c>
      <c r="BL59" s="115" t="str">
        <f t="shared" si="45"/>
        <v>-</v>
      </c>
      <c r="BM59" s="115" t="str">
        <f t="shared" si="45"/>
        <v>-</v>
      </c>
      <c r="BO59" s="115" t="str">
        <f t="shared" si="46"/>
        <v>-</v>
      </c>
      <c r="BP59" s="115" t="str">
        <f t="shared" si="46"/>
        <v>-</v>
      </c>
      <c r="BQ59" s="115" t="str">
        <f t="shared" si="46"/>
        <v>-</v>
      </c>
      <c r="BR59" s="115" t="str">
        <f t="shared" si="46"/>
        <v>-</v>
      </c>
      <c r="BS59" s="115" t="str">
        <f t="shared" si="46"/>
        <v>-</v>
      </c>
      <c r="BT59" s="115" t="str">
        <f t="shared" si="46"/>
        <v>-</v>
      </c>
      <c r="BU59" s="115" t="str">
        <f t="shared" si="46"/>
        <v>-</v>
      </c>
      <c r="BV59" s="115" t="str">
        <f t="shared" si="46"/>
        <v>-</v>
      </c>
      <c r="BW59" s="115" t="str">
        <f t="shared" si="46"/>
        <v>-</v>
      </c>
      <c r="BX59" s="115" t="str">
        <f t="shared" si="46"/>
        <v>-</v>
      </c>
      <c r="BY59" s="115" t="str">
        <f t="shared" si="46"/>
        <v>-</v>
      </c>
      <c r="BZ59" s="115" t="str">
        <f t="shared" si="46"/>
        <v>-</v>
      </c>
      <c r="CB59" s="115"/>
      <c r="CC59" s="115"/>
      <c r="CD59" s="115"/>
      <c r="CE59" s="115"/>
      <c r="CF59" s="115">
        <v>3</v>
      </c>
      <c r="CG59" s="115"/>
      <c r="CH59" s="115"/>
      <c r="CI59" s="115"/>
      <c r="CJ59" s="115"/>
      <c r="CK59" s="115"/>
      <c r="CL59" s="115"/>
      <c r="CM59" s="115"/>
    </row>
    <row r="60" spans="1:91">
      <c r="A60" s="134" t="s">
        <v>87</v>
      </c>
      <c r="B60" s="97" t="s">
        <v>88</v>
      </c>
      <c r="C60" s="122">
        <v>10.9</v>
      </c>
      <c r="D60" s="93"/>
      <c r="E60" s="93"/>
      <c r="F60" s="93"/>
      <c r="G60" s="125" t="s">
        <v>256</v>
      </c>
      <c r="H60" s="114">
        <f t="shared" si="25"/>
        <v>64.550264550264544</v>
      </c>
      <c r="I60" s="97">
        <f t="shared" si="41"/>
        <v>189</v>
      </c>
      <c r="J60" s="97">
        <f t="shared" si="42"/>
        <v>122</v>
      </c>
      <c r="K60" s="97">
        <v>72</v>
      </c>
      <c r="L60" s="97"/>
      <c r="M60" s="97">
        <v>50</v>
      </c>
      <c r="N60" s="97">
        <v>67</v>
      </c>
      <c r="O60" s="97"/>
      <c r="P60" s="97"/>
      <c r="Q60" s="97"/>
      <c r="R60" s="97"/>
      <c r="S60" s="97"/>
      <c r="T60" s="97"/>
      <c r="U60" s="97"/>
      <c r="V60" s="97">
        <v>4</v>
      </c>
      <c r="W60" s="97">
        <v>4</v>
      </c>
      <c r="X60" s="97">
        <v>3</v>
      </c>
      <c r="Y60" s="97"/>
      <c r="Z60" s="97"/>
      <c r="AB60" s="123" t="str">
        <f t="shared" si="43"/>
        <v>-</v>
      </c>
      <c r="AC60" s="123" t="str">
        <f t="shared" si="43"/>
        <v>-</v>
      </c>
      <c r="AD60" s="123" t="str">
        <f t="shared" si="43"/>
        <v>-</v>
      </c>
      <c r="AE60" s="123" t="str">
        <f t="shared" si="43"/>
        <v>-</v>
      </c>
      <c r="AF60" s="123" t="str">
        <f t="shared" si="43"/>
        <v>-</v>
      </c>
      <c r="AG60" s="123" t="str">
        <f t="shared" si="43"/>
        <v>-</v>
      </c>
      <c r="AH60" s="123" t="str">
        <f t="shared" si="43"/>
        <v>-</v>
      </c>
      <c r="AI60" s="123" t="str">
        <f t="shared" si="43"/>
        <v>-</v>
      </c>
      <c r="AJ60" s="123">
        <f t="shared" si="43"/>
        <v>1</v>
      </c>
      <c r="AK60" s="123">
        <f t="shared" si="43"/>
        <v>1</v>
      </c>
      <c r="AL60" s="123" t="str">
        <f t="shared" si="43"/>
        <v>-</v>
      </c>
      <c r="AM60" s="123" t="str">
        <f t="shared" si="43"/>
        <v>-</v>
      </c>
      <c r="AO60" s="115" t="str">
        <f t="shared" si="44"/>
        <v>-</v>
      </c>
      <c r="AP60" s="115" t="str">
        <f t="shared" si="44"/>
        <v>-</v>
      </c>
      <c r="AQ60" s="115" t="str">
        <f t="shared" si="44"/>
        <v>-</v>
      </c>
      <c r="AR60" s="115" t="str">
        <f t="shared" si="44"/>
        <v>-</v>
      </c>
      <c r="AS60" s="115" t="str">
        <f t="shared" si="44"/>
        <v>-</v>
      </c>
      <c r="AT60" s="115" t="str">
        <f t="shared" si="44"/>
        <v>-</v>
      </c>
      <c r="AU60" s="115" t="str">
        <f t="shared" si="44"/>
        <v>-</v>
      </c>
      <c r="AV60" s="115" t="str">
        <f t="shared" si="44"/>
        <v>-</v>
      </c>
      <c r="AW60" s="115" t="str">
        <f t="shared" si="44"/>
        <v>-</v>
      </c>
      <c r="AX60" s="115" t="str">
        <f t="shared" si="44"/>
        <v>-</v>
      </c>
      <c r="AY60" s="115" t="str">
        <f t="shared" si="44"/>
        <v>-</v>
      </c>
      <c r="AZ60" s="115" t="str">
        <f t="shared" si="44"/>
        <v>-</v>
      </c>
      <c r="BB60" s="115" t="str">
        <f t="shared" si="45"/>
        <v>-</v>
      </c>
      <c r="BC60" s="115" t="str">
        <f t="shared" si="45"/>
        <v>-</v>
      </c>
      <c r="BD60" s="115" t="str">
        <f t="shared" si="45"/>
        <v>-</v>
      </c>
      <c r="BE60" s="115" t="str">
        <f t="shared" si="45"/>
        <v>-</v>
      </c>
      <c r="BF60" s="115" t="str">
        <f t="shared" si="45"/>
        <v>-</v>
      </c>
      <c r="BG60" s="115" t="str">
        <f t="shared" si="45"/>
        <v>-</v>
      </c>
      <c r="BH60" s="115" t="str">
        <f t="shared" si="45"/>
        <v>-</v>
      </c>
      <c r="BI60" s="115" t="str">
        <f t="shared" si="45"/>
        <v>-</v>
      </c>
      <c r="BJ60" s="115" t="str">
        <f t="shared" si="45"/>
        <v>-</v>
      </c>
      <c r="BK60" s="115" t="str">
        <f t="shared" si="45"/>
        <v>-</v>
      </c>
      <c r="BL60" s="115" t="str">
        <f t="shared" si="45"/>
        <v>-</v>
      </c>
      <c r="BM60" s="115" t="str">
        <f t="shared" si="45"/>
        <v>-</v>
      </c>
      <c r="BO60" s="115" t="str">
        <f t="shared" si="46"/>
        <v>-</v>
      </c>
      <c r="BP60" s="115" t="str">
        <f t="shared" si="46"/>
        <v>-</v>
      </c>
      <c r="BQ60" s="115" t="str">
        <f t="shared" si="46"/>
        <v>-</v>
      </c>
      <c r="BR60" s="115" t="str">
        <f t="shared" si="46"/>
        <v>-</v>
      </c>
      <c r="BS60" s="115" t="str">
        <f t="shared" si="46"/>
        <v>-</v>
      </c>
      <c r="BT60" s="115" t="str">
        <f t="shared" si="46"/>
        <v>-</v>
      </c>
      <c r="BU60" s="115" t="str">
        <f t="shared" si="46"/>
        <v>-</v>
      </c>
      <c r="BV60" s="115" t="str">
        <f t="shared" si="46"/>
        <v>-</v>
      </c>
      <c r="BW60" s="115" t="str">
        <f t="shared" si="46"/>
        <v>-</v>
      </c>
      <c r="BX60" s="115" t="str">
        <f t="shared" si="46"/>
        <v>-</v>
      </c>
      <c r="BY60" s="115" t="str">
        <f t="shared" si="46"/>
        <v>-</v>
      </c>
      <c r="BZ60" s="115" t="str">
        <f t="shared" si="46"/>
        <v>-</v>
      </c>
      <c r="CB60" s="115"/>
      <c r="CC60" s="115"/>
      <c r="CD60" s="115"/>
      <c r="CE60" s="115"/>
      <c r="CF60" s="115"/>
      <c r="CG60" s="115"/>
      <c r="CH60" s="115"/>
      <c r="CI60" s="115">
        <v>1</v>
      </c>
      <c r="CJ60" s="115">
        <v>2</v>
      </c>
      <c r="CK60" s="115">
        <v>2</v>
      </c>
      <c r="CL60" s="115"/>
      <c r="CM60" s="115"/>
    </row>
    <row r="61" spans="1:91">
      <c r="A61" s="134" t="s">
        <v>89</v>
      </c>
      <c r="B61" s="97" t="s">
        <v>90</v>
      </c>
      <c r="C61" s="93"/>
      <c r="D61" s="122">
        <v>12</v>
      </c>
      <c r="E61" s="93"/>
      <c r="F61" s="93">
        <v>12</v>
      </c>
      <c r="G61" s="93"/>
      <c r="H61" s="114">
        <f t="shared" si="25"/>
        <v>61.111111111111114</v>
      </c>
      <c r="I61" s="97">
        <f t="shared" si="41"/>
        <v>108</v>
      </c>
      <c r="J61" s="97">
        <f t="shared" si="42"/>
        <v>66</v>
      </c>
      <c r="K61" s="97">
        <v>46</v>
      </c>
      <c r="L61" s="97"/>
      <c r="M61" s="97">
        <v>20</v>
      </c>
      <c r="N61" s="97">
        <v>42</v>
      </c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>
        <v>6</v>
      </c>
      <c r="AB61" s="123" t="str">
        <f t="shared" si="43"/>
        <v>-</v>
      </c>
      <c r="AC61" s="123" t="str">
        <f t="shared" si="43"/>
        <v>-</v>
      </c>
      <c r="AD61" s="123" t="str">
        <f t="shared" si="43"/>
        <v>-</v>
      </c>
      <c r="AE61" s="123" t="str">
        <f t="shared" si="43"/>
        <v>-</v>
      </c>
      <c r="AF61" s="123" t="str">
        <f t="shared" si="43"/>
        <v>-</v>
      </c>
      <c r="AG61" s="123" t="str">
        <f t="shared" si="43"/>
        <v>-</v>
      </c>
      <c r="AH61" s="123" t="str">
        <f t="shared" si="43"/>
        <v>-</v>
      </c>
      <c r="AI61" s="123" t="str">
        <f t="shared" si="43"/>
        <v>-</v>
      </c>
      <c r="AJ61" s="123" t="str">
        <f t="shared" si="43"/>
        <v>-</v>
      </c>
      <c r="AK61" s="123" t="str">
        <f t="shared" si="43"/>
        <v>-</v>
      </c>
      <c r="AL61" s="123" t="str">
        <f t="shared" si="43"/>
        <v>-</v>
      </c>
      <c r="AM61" s="123" t="str">
        <f t="shared" si="43"/>
        <v>-</v>
      </c>
      <c r="AO61" s="115" t="str">
        <f t="shared" si="44"/>
        <v>-</v>
      </c>
      <c r="AP61" s="115" t="str">
        <f t="shared" si="44"/>
        <v>-</v>
      </c>
      <c r="AQ61" s="115" t="str">
        <f t="shared" si="44"/>
        <v>-</v>
      </c>
      <c r="AR61" s="115" t="str">
        <f t="shared" si="44"/>
        <v>-</v>
      </c>
      <c r="AS61" s="115" t="str">
        <f t="shared" si="44"/>
        <v>-</v>
      </c>
      <c r="AT61" s="115" t="str">
        <f t="shared" si="44"/>
        <v>-</v>
      </c>
      <c r="AU61" s="115" t="str">
        <f t="shared" si="44"/>
        <v>-</v>
      </c>
      <c r="AV61" s="115" t="str">
        <f t="shared" si="44"/>
        <v>-</v>
      </c>
      <c r="AW61" s="115" t="str">
        <f t="shared" si="44"/>
        <v>-</v>
      </c>
      <c r="AX61" s="115" t="str">
        <f t="shared" si="44"/>
        <v>-</v>
      </c>
      <c r="AY61" s="115" t="str">
        <f t="shared" si="44"/>
        <v>-</v>
      </c>
      <c r="AZ61" s="115">
        <f t="shared" si="44"/>
        <v>1</v>
      </c>
      <c r="BB61" s="115" t="str">
        <f t="shared" si="45"/>
        <v>-</v>
      </c>
      <c r="BC61" s="115" t="str">
        <f t="shared" si="45"/>
        <v>-</v>
      </c>
      <c r="BD61" s="115" t="str">
        <f t="shared" si="45"/>
        <v>-</v>
      </c>
      <c r="BE61" s="115" t="str">
        <f t="shared" si="45"/>
        <v>-</v>
      </c>
      <c r="BF61" s="115" t="str">
        <f t="shared" si="45"/>
        <v>-</v>
      </c>
      <c r="BG61" s="115" t="str">
        <f t="shared" si="45"/>
        <v>-</v>
      </c>
      <c r="BH61" s="115" t="str">
        <f t="shared" si="45"/>
        <v>-</v>
      </c>
      <c r="BI61" s="115" t="str">
        <f t="shared" si="45"/>
        <v>-</v>
      </c>
      <c r="BJ61" s="115" t="str">
        <f t="shared" si="45"/>
        <v>-</v>
      </c>
      <c r="BK61" s="115" t="str">
        <f t="shared" si="45"/>
        <v>-</v>
      </c>
      <c r="BL61" s="115" t="str">
        <f t="shared" si="45"/>
        <v>-</v>
      </c>
      <c r="BM61" s="115" t="str">
        <f t="shared" si="45"/>
        <v>-</v>
      </c>
      <c r="BO61" s="115" t="str">
        <f t="shared" si="46"/>
        <v>-</v>
      </c>
      <c r="BP61" s="115" t="str">
        <f t="shared" si="46"/>
        <v>-</v>
      </c>
      <c r="BQ61" s="115" t="str">
        <f t="shared" si="46"/>
        <v>-</v>
      </c>
      <c r="BR61" s="115" t="str">
        <f t="shared" si="46"/>
        <v>-</v>
      </c>
      <c r="BS61" s="115" t="str">
        <f t="shared" si="46"/>
        <v>-</v>
      </c>
      <c r="BT61" s="115" t="str">
        <f t="shared" si="46"/>
        <v>-</v>
      </c>
      <c r="BU61" s="115" t="str">
        <f t="shared" si="46"/>
        <v>-</v>
      </c>
      <c r="BV61" s="115" t="str">
        <f t="shared" si="46"/>
        <v>-</v>
      </c>
      <c r="BW61" s="115" t="str">
        <f t="shared" si="46"/>
        <v>-</v>
      </c>
      <c r="BX61" s="115" t="str">
        <f t="shared" si="46"/>
        <v>-</v>
      </c>
      <c r="BY61" s="115" t="str">
        <f t="shared" si="46"/>
        <v>-</v>
      </c>
      <c r="BZ61" s="115">
        <f t="shared" si="46"/>
        <v>1</v>
      </c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</row>
    <row r="62" spans="1:91">
      <c r="A62" s="134" t="s">
        <v>91</v>
      </c>
      <c r="B62" s="97" t="s">
        <v>92</v>
      </c>
      <c r="C62" s="93">
        <v>7</v>
      </c>
      <c r="D62" s="93"/>
      <c r="E62" s="93"/>
      <c r="F62" s="93"/>
      <c r="G62" s="93"/>
      <c r="H62" s="114">
        <f t="shared" si="25"/>
        <v>51.851851851851848</v>
      </c>
      <c r="I62" s="97">
        <f t="shared" si="41"/>
        <v>54</v>
      </c>
      <c r="J62" s="97">
        <f t="shared" si="42"/>
        <v>28</v>
      </c>
      <c r="K62" s="97">
        <v>16</v>
      </c>
      <c r="L62" s="97">
        <v>12</v>
      </c>
      <c r="M62" s="97"/>
      <c r="N62" s="97">
        <v>26</v>
      </c>
      <c r="O62" s="97"/>
      <c r="P62" s="97"/>
      <c r="Q62" s="97"/>
      <c r="R62" s="97"/>
      <c r="S62" s="97"/>
      <c r="T62" s="97"/>
      <c r="U62" s="97">
        <v>2</v>
      </c>
      <c r="V62" s="97"/>
      <c r="W62" s="97"/>
      <c r="X62" s="97"/>
      <c r="Y62" s="97"/>
      <c r="Z62" s="97"/>
      <c r="AB62" s="123" t="str">
        <f t="shared" si="43"/>
        <v>-</v>
      </c>
      <c r="AC62" s="123" t="str">
        <f t="shared" si="43"/>
        <v>-</v>
      </c>
      <c r="AD62" s="123" t="str">
        <f t="shared" si="43"/>
        <v>-</v>
      </c>
      <c r="AE62" s="123" t="str">
        <f t="shared" si="43"/>
        <v>-</v>
      </c>
      <c r="AF62" s="123" t="str">
        <f t="shared" si="43"/>
        <v>-</v>
      </c>
      <c r="AG62" s="123" t="str">
        <f t="shared" si="43"/>
        <v>-</v>
      </c>
      <c r="AH62" s="123">
        <f t="shared" si="43"/>
        <v>1</v>
      </c>
      <c r="AI62" s="123" t="str">
        <f t="shared" si="43"/>
        <v>-</v>
      </c>
      <c r="AJ62" s="123" t="str">
        <f t="shared" si="43"/>
        <v>-</v>
      </c>
      <c r="AK62" s="123" t="str">
        <f t="shared" si="43"/>
        <v>-</v>
      </c>
      <c r="AL62" s="123" t="str">
        <f t="shared" si="43"/>
        <v>-</v>
      </c>
      <c r="AM62" s="123" t="str">
        <f t="shared" si="43"/>
        <v>-</v>
      </c>
      <c r="AO62" s="115" t="str">
        <f t="shared" si="44"/>
        <v>-</v>
      </c>
      <c r="AP62" s="115" t="str">
        <f t="shared" si="44"/>
        <v>-</v>
      </c>
      <c r="AQ62" s="115" t="str">
        <f t="shared" si="44"/>
        <v>-</v>
      </c>
      <c r="AR62" s="115" t="str">
        <f t="shared" si="44"/>
        <v>-</v>
      </c>
      <c r="AS62" s="115" t="str">
        <f t="shared" si="44"/>
        <v>-</v>
      </c>
      <c r="AT62" s="115" t="str">
        <f t="shared" si="44"/>
        <v>-</v>
      </c>
      <c r="AU62" s="115" t="str">
        <f t="shared" si="44"/>
        <v>-</v>
      </c>
      <c r="AV62" s="115" t="str">
        <f t="shared" si="44"/>
        <v>-</v>
      </c>
      <c r="AW62" s="115" t="str">
        <f t="shared" si="44"/>
        <v>-</v>
      </c>
      <c r="AX62" s="115" t="str">
        <f t="shared" si="44"/>
        <v>-</v>
      </c>
      <c r="AY62" s="115" t="str">
        <f t="shared" si="44"/>
        <v>-</v>
      </c>
      <c r="AZ62" s="115" t="str">
        <f t="shared" si="44"/>
        <v>-</v>
      </c>
      <c r="BB62" s="115" t="str">
        <f t="shared" si="45"/>
        <v>-</v>
      </c>
      <c r="BC62" s="115" t="str">
        <f t="shared" si="45"/>
        <v>-</v>
      </c>
      <c r="BD62" s="115" t="str">
        <f t="shared" si="45"/>
        <v>-</v>
      </c>
      <c r="BE62" s="115" t="str">
        <f t="shared" si="45"/>
        <v>-</v>
      </c>
      <c r="BF62" s="115" t="str">
        <f t="shared" si="45"/>
        <v>-</v>
      </c>
      <c r="BG62" s="115" t="str">
        <f t="shared" si="45"/>
        <v>-</v>
      </c>
      <c r="BH62" s="115" t="str">
        <f t="shared" si="45"/>
        <v>-</v>
      </c>
      <c r="BI62" s="115" t="str">
        <f t="shared" si="45"/>
        <v>-</v>
      </c>
      <c r="BJ62" s="115" t="str">
        <f t="shared" si="45"/>
        <v>-</v>
      </c>
      <c r="BK62" s="115" t="str">
        <f t="shared" si="45"/>
        <v>-</v>
      </c>
      <c r="BL62" s="115" t="str">
        <f t="shared" si="45"/>
        <v>-</v>
      </c>
      <c r="BM62" s="115" t="str">
        <f t="shared" si="45"/>
        <v>-</v>
      </c>
      <c r="BO62" s="115" t="str">
        <f t="shared" si="46"/>
        <v>-</v>
      </c>
      <c r="BP62" s="115" t="str">
        <f t="shared" si="46"/>
        <v>-</v>
      </c>
      <c r="BQ62" s="115" t="str">
        <f t="shared" si="46"/>
        <v>-</v>
      </c>
      <c r="BR62" s="115" t="str">
        <f t="shared" si="46"/>
        <v>-</v>
      </c>
      <c r="BS62" s="115" t="str">
        <f t="shared" si="46"/>
        <v>-</v>
      </c>
      <c r="BT62" s="115" t="str">
        <f t="shared" si="46"/>
        <v>-</v>
      </c>
      <c r="BU62" s="115" t="str">
        <f t="shared" si="46"/>
        <v>-</v>
      </c>
      <c r="BV62" s="115" t="str">
        <f t="shared" si="46"/>
        <v>-</v>
      </c>
      <c r="BW62" s="115" t="str">
        <f t="shared" si="46"/>
        <v>-</v>
      </c>
      <c r="BX62" s="115" t="str">
        <f t="shared" si="46"/>
        <v>-</v>
      </c>
      <c r="BY62" s="115" t="str">
        <f t="shared" si="46"/>
        <v>-</v>
      </c>
      <c r="BZ62" s="115" t="str">
        <f t="shared" si="46"/>
        <v>-</v>
      </c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</row>
    <row r="63" spans="1:91">
      <c r="A63" s="134" t="s">
        <v>93</v>
      </c>
      <c r="B63" s="97" t="s">
        <v>94</v>
      </c>
      <c r="C63" s="93">
        <v>3</v>
      </c>
      <c r="D63" s="93"/>
      <c r="E63" s="93"/>
      <c r="F63" s="93"/>
      <c r="G63" s="125" t="s">
        <v>257</v>
      </c>
      <c r="H63" s="114">
        <f t="shared" si="25"/>
        <v>59.259259259259252</v>
      </c>
      <c r="I63" s="97">
        <f t="shared" si="41"/>
        <v>81</v>
      </c>
      <c r="J63" s="97">
        <f t="shared" si="42"/>
        <v>48</v>
      </c>
      <c r="K63" s="97">
        <v>22</v>
      </c>
      <c r="L63" s="97">
        <v>12</v>
      </c>
      <c r="M63" s="97">
        <v>14</v>
      </c>
      <c r="N63" s="97">
        <v>33</v>
      </c>
      <c r="O63" s="97"/>
      <c r="P63" s="97"/>
      <c r="Q63" s="97">
        <v>4</v>
      </c>
      <c r="R63" s="97"/>
      <c r="S63" s="97"/>
      <c r="T63" s="97"/>
      <c r="U63" s="97"/>
      <c r="V63" s="97"/>
      <c r="W63" s="97"/>
      <c r="X63" s="97"/>
      <c r="Y63" s="97"/>
      <c r="Z63" s="97"/>
      <c r="AB63" s="123" t="str">
        <f t="shared" si="43"/>
        <v>-</v>
      </c>
      <c r="AC63" s="123" t="str">
        <f t="shared" si="43"/>
        <v>-</v>
      </c>
      <c r="AD63" s="123">
        <f t="shared" si="43"/>
        <v>1</v>
      </c>
      <c r="AE63" s="123" t="str">
        <f t="shared" si="43"/>
        <v>-</v>
      </c>
      <c r="AF63" s="123" t="str">
        <f t="shared" si="43"/>
        <v>-</v>
      </c>
      <c r="AG63" s="123" t="str">
        <f t="shared" si="43"/>
        <v>-</v>
      </c>
      <c r="AH63" s="123" t="str">
        <f t="shared" si="43"/>
        <v>-</v>
      </c>
      <c r="AI63" s="123" t="str">
        <f t="shared" si="43"/>
        <v>-</v>
      </c>
      <c r="AJ63" s="123" t="str">
        <f t="shared" si="43"/>
        <v>-</v>
      </c>
      <c r="AK63" s="123" t="str">
        <f t="shared" si="43"/>
        <v>-</v>
      </c>
      <c r="AL63" s="123" t="str">
        <f t="shared" si="43"/>
        <v>-</v>
      </c>
      <c r="AM63" s="123" t="str">
        <f t="shared" si="43"/>
        <v>-</v>
      </c>
      <c r="AO63" s="115" t="str">
        <f t="shared" si="44"/>
        <v>-</v>
      </c>
      <c r="AP63" s="115" t="str">
        <f t="shared" si="44"/>
        <v>-</v>
      </c>
      <c r="AQ63" s="115" t="str">
        <f t="shared" si="44"/>
        <v>-</v>
      </c>
      <c r="AR63" s="115" t="str">
        <f t="shared" si="44"/>
        <v>-</v>
      </c>
      <c r="AS63" s="115" t="str">
        <f t="shared" si="44"/>
        <v>-</v>
      </c>
      <c r="AT63" s="115" t="str">
        <f t="shared" si="44"/>
        <v>-</v>
      </c>
      <c r="AU63" s="115" t="str">
        <f t="shared" si="44"/>
        <v>-</v>
      </c>
      <c r="AV63" s="115" t="str">
        <f t="shared" si="44"/>
        <v>-</v>
      </c>
      <c r="AW63" s="115" t="str">
        <f t="shared" si="44"/>
        <v>-</v>
      </c>
      <c r="AX63" s="115" t="str">
        <f t="shared" si="44"/>
        <v>-</v>
      </c>
      <c r="AY63" s="115" t="str">
        <f t="shared" si="44"/>
        <v>-</v>
      </c>
      <c r="AZ63" s="115" t="str">
        <f t="shared" si="44"/>
        <v>-</v>
      </c>
      <c r="BB63" s="115" t="str">
        <f t="shared" si="45"/>
        <v>-</v>
      </c>
      <c r="BC63" s="115" t="str">
        <f t="shared" si="45"/>
        <v>-</v>
      </c>
      <c r="BD63" s="115" t="str">
        <f t="shared" si="45"/>
        <v>-</v>
      </c>
      <c r="BE63" s="115" t="str">
        <f t="shared" si="45"/>
        <v>-</v>
      </c>
      <c r="BF63" s="115" t="str">
        <f t="shared" si="45"/>
        <v>-</v>
      </c>
      <c r="BG63" s="115" t="str">
        <f t="shared" si="45"/>
        <v>-</v>
      </c>
      <c r="BH63" s="115" t="str">
        <f t="shared" si="45"/>
        <v>-</v>
      </c>
      <c r="BI63" s="115" t="str">
        <f t="shared" si="45"/>
        <v>-</v>
      </c>
      <c r="BJ63" s="115" t="str">
        <f t="shared" si="45"/>
        <v>-</v>
      </c>
      <c r="BK63" s="115" t="str">
        <f t="shared" si="45"/>
        <v>-</v>
      </c>
      <c r="BL63" s="115" t="str">
        <f t="shared" si="45"/>
        <v>-</v>
      </c>
      <c r="BM63" s="115" t="str">
        <f t="shared" si="45"/>
        <v>-</v>
      </c>
      <c r="BO63" s="115" t="str">
        <f t="shared" si="46"/>
        <v>-</v>
      </c>
      <c r="BP63" s="115" t="str">
        <f t="shared" si="46"/>
        <v>-</v>
      </c>
      <c r="BQ63" s="115" t="str">
        <f t="shared" si="46"/>
        <v>-</v>
      </c>
      <c r="BR63" s="115" t="str">
        <f t="shared" si="46"/>
        <v>-</v>
      </c>
      <c r="BS63" s="115" t="str">
        <f t="shared" si="46"/>
        <v>-</v>
      </c>
      <c r="BT63" s="115" t="str">
        <f t="shared" si="46"/>
        <v>-</v>
      </c>
      <c r="BU63" s="115" t="str">
        <f t="shared" si="46"/>
        <v>-</v>
      </c>
      <c r="BV63" s="115" t="str">
        <f t="shared" si="46"/>
        <v>-</v>
      </c>
      <c r="BW63" s="115" t="str">
        <f t="shared" si="46"/>
        <v>-</v>
      </c>
      <c r="BX63" s="115" t="str">
        <f t="shared" si="46"/>
        <v>-</v>
      </c>
      <c r="BY63" s="115" t="str">
        <f t="shared" si="46"/>
        <v>-</v>
      </c>
      <c r="BZ63" s="115" t="str">
        <f t="shared" si="46"/>
        <v>-</v>
      </c>
      <c r="CB63" s="115"/>
      <c r="CC63" s="115"/>
      <c r="CD63" s="115">
        <v>1</v>
      </c>
      <c r="CE63" s="115"/>
      <c r="CF63" s="115"/>
      <c r="CG63" s="115"/>
      <c r="CH63" s="115"/>
      <c r="CI63" s="115"/>
      <c r="CJ63" s="115"/>
      <c r="CK63" s="115"/>
      <c r="CL63" s="115"/>
      <c r="CM63" s="115"/>
    </row>
    <row r="64" spans="1:91">
      <c r="A64" s="134" t="s">
        <v>95</v>
      </c>
      <c r="B64" s="97" t="s">
        <v>96</v>
      </c>
      <c r="C64" s="93">
        <v>8</v>
      </c>
      <c r="D64" s="93"/>
      <c r="E64" s="93">
        <v>8</v>
      </c>
      <c r="F64" s="93"/>
      <c r="G64" s="93"/>
      <c r="H64" s="114">
        <f t="shared" si="25"/>
        <v>59.259259259259252</v>
      </c>
      <c r="I64" s="97">
        <f t="shared" si="41"/>
        <v>81</v>
      </c>
      <c r="J64" s="97">
        <f t="shared" si="42"/>
        <v>48</v>
      </c>
      <c r="K64" s="97">
        <v>32</v>
      </c>
      <c r="L64" s="97"/>
      <c r="M64" s="97">
        <v>16</v>
      </c>
      <c r="N64" s="97">
        <v>33</v>
      </c>
      <c r="O64" s="97"/>
      <c r="P64" s="97"/>
      <c r="Q64" s="97"/>
      <c r="R64" s="97"/>
      <c r="S64" s="97"/>
      <c r="T64" s="97"/>
      <c r="U64" s="97"/>
      <c r="V64" s="97">
        <v>6</v>
      </c>
      <c r="W64" s="97"/>
      <c r="X64" s="97"/>
      <c r="Y64" s="97"/>
      <c r="Z64" s="97"/>
      <c r="AB64" s="123" t="str">
        <f t="shared" si="43"/>
        <v>-</v>
      </c>
      <c r="AC64" s="123" t="str">
        <f t="shared" si="43"/>
        <v>-</v>
      </c>
      <c r="AD64" s="123" t="str">
        <f t="shared" si="43"/>
        <v>-</v>
      </c>
      <c r="AE64" s="123" t="str">
        <f t="shared" si="43"/>
        <v>-</v>
      </c>
      <c r="AF64" s="123" t="str">
        <f t="shared" si="43"/>
        <v>-</v>
      </c>
      <c r="AG64" s="123" t="str">
        <f t="shared" si="43"/>
        <v>-</v>
      </c>
      <c r="AH64" s="123" t="str">
        <f t="shared" si="43"/>
        <v>-</v>
      </c>
      <c r="AI64" s="123">
        <f t="shared" si="43"/>
        <v>1</v>
      </c>
      <c r="AJ64" s="123" t="str">
        <f t="shared" si="43"/>
        <v>-</v>
      </c>
      <c r="AK64" s="123" t="str">
        <f t="shared" si="43"/>
        <v>-</v>
      </c>
      <c r="AL64" s="123" t="str">
        <f t="shared" si="43"/>
        <v>-</v>
      </c>
      <c r="AM64" s="123" t="str">
        <f t="shared" si="43"/>
        <v>-</v>
      </c>
      <c r="AO64" s="115" t="str">
        <f t="shared" si="44"/>
        <v>-</v>
      </c>
      <c r="AP64" s="115" t="str">
        <f t="shared" si="44"/>
        <v>-</v>
      </c>
      <c r="AQ64" s="115" t="str">
        <f t="shared" si="44"/>
        <v>-</v>
      </c>
      <c r="AR64" s="115" t="str">
        <f t="shared" si="44"/>
        <v>-</v>
      </c>
      <c r="AS64" s="115" t="str">
        <f t="shared" si="44"/>
        <v>-</v>
      </c>
      <c r="AT64" s="115" t="str">
        <f t="shared" si="44"/>
        <v>-</v>
      </c>
      <c r="AU64" s="115" t="str">
        <f t="shared" si="44"/>
        <v>-</v>
      </c>
      <c r="AV64" s="115" t="str">
        <f t="shared" si="44"/>
        <v>-</v>
      </c>
      <c r="AW64" s="115" t="str">
        <f t="shared" si="44"/>
        <v>-</v>
      </c>
      <c r="AX64" s="115" t="str">
        <f t="shared" si="44"/>
        <v>-</v>
      </c>
      <c r="AY64" s="115" t="str">
        <f t="shared" si="44"/>
        <v>-</v>
      </c>
      <c r="AZ64" s="115" t="str">
        <f t="shared" si="44"/>
        <v>-</v>
      </c>
      <c r="BB64" s="115" t="str">
        <f t="shared" si="45"/>
        <v>-</v>
      </c>
      <c r="BC64" s="115" t="str">
        <f t="shared" si="45"/>
        <v>-</v>
      </c>
      <c r="BD64" s="115" t="str">
        <f t="shared" si="45"/>
        <v>-</v>
      </c>
      <c r="BE64" s="115" t="str">
        <f t="shared" si="45"/>
        <v>-</v>
      </c>
      <c r="BF64" s="115" t="str">
        <f t="shared" si="45"/>
        <v>-</v>
      </c>
      <c r="BG64" s="115" t="str">
        <f t="shared" si="45"/>
        <v>-</v>
      </c>
      <c r="BH64" s="115" t="str">
        <f t="shared" si="45"/>
        <v>-</v>
      </c>
      <c r="BI64" s="115">
        <f t="shared" si="45"/>
        <v>1</v>
      </c>
      <c r="BJ64" s="115" t="str">
        <f t="shared" si="45"/>
        <v>-</v>
      </c>
      <c r="BK64" s="115" t="str">
        <f t="shared" si="45"/>
        <v>-</v>
      </c>
      <c r="BL64" s="115" t="str">
        <f t="shared" si="45"/>
        <v>-</v>
      </c>
      <c r="BM64" s="115" t="str">
        <f t="shared" si="45"/>
        <v>-</v>
      </c>
      <c r="BO64" s="115" t="str">
        <f t="shared" si="46"/>
        <v>-</v>
      </c>
      <c r="BP64" s="115" t="str">
        <f t="shared" si="46"/>
        <v>-</v>
      </c>
      <c r="BQ64" s="115" t="str">
        <f t="shared" si="46"/>
        <v>-</v>
      </c>
      <c r="BR64" s="115" t="str">
        <f t="shared" si="46"/>
        <v>-</v>
      </c>
      <c r="BS64" s="115" t="str">
        <f t="shared" si="46"/>
        <v>-</v>
      </c>
      <c r="BT64" s="115" t="str">
        <f t="shared" si="46"/>
        <v>-</v>
      </c>
      <c r="BU64" s="115" t="str">
        <f t="shared" si="46"/>
        <v>-</v>
      </c>
      <c r="BV64" s="115" t="str">
        <f t="shared" si="46"/>
        <v>-</v>
      </c>
      <c r="BW64" s="115" t="str">
        <f t="shared" si="46"/>
        <v>-</v>
      </c>
      <c r="BX64" s="115" t="str">
        <f t="shared" si="46"/>
        <v>-</v>
      </c>
      <c r="BY64" s="115" t="str">
        <f t="shared" si="46"/>
        <v>-</v>
      </c>
      <c r="BZ64" s="115" t="str">
        <f t="shared" si="46"/>
        <v>-</v>
      </c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</row>
    <row r="65" spans="1:91">
      <c r="A65" s="135" t="s">
        <v>97</v>
      </c>
      <c r="B65" s="100" t="s">
        <v>98</v>
      </c>
      <c r="C65" s="100"/>
      <c r="D65" s="100"/>
      <c r="E65" s="100"/>
      <c r="F65" s="100"/>
      <c r="G65" s="100"/>
      <c r="H65" s="119">
        <f t="shared" si="25"/>
        <v>58.564814814814817</v>
      </c>
      <c r="I65" s="100">
        <f t="shared" ref="I65:Z65" si="47">SUM(I66:I73)</f>
        <v>864</v>
      </c>
      <c r="J65" s="100">
        <f t="shared" si="47"/>
        <v>506</v>
      </c>
      <c r="K65" s="100">
        <f t="shared" si="47"/>
        <v>280</v>
      </c>
      <c r="L65" s="100">
        <f t="shared" si="47"/>
        <v>90</v>
      </c>
      <c r="M65" s="100">
        <f t="shared" si="47"/>
        <v>136</v>
      </c>
      <c r="N65" s="100">
        <f t="shared" si="47"/>
        <v>358</v>
      </c>
      <c r="O65" s="100">
        <f t="shared" si="47"/>
        <v>0</v>
      </c>
      <c r="P65" s="100">
        <f t="shared" si="47"/>
        <v>0</v>
      </c>
      <c r="Q65" s="100">
        <f t="shared" si="47"/>
        <v>0</v>
      </c>
      <c r="R65" s="100">
        <f t="shared" si="47"/>
        <v>0</v>
      </c>
      <c r="S65" s="100">
        <f t="shared" si="47"/>
        <v>4</v>
      </c>
      <c r="T65" s="100">
        <f t="shared" si="47"/>
        <v>0</v>
      </c>
      <c r="U65" s="100">
        <f t="shared" si="47"/>
        <v>8</v>
      </c>
      <c r="V65" s="100">
        <f t="shared" si="47"/>
        <v>0</v>
      </c>
      <c r="W65" s="100">
        <f t="shared" si="47"/>
        <v>0</v>
      </c>
      <c r="X65" s="100">
        <f t="shared" si="47"/>
        <v>15</v>
      </c>
      <c r="Y65" s="100">
        <f t="shared" si="47"/>
        <v>8</v>
      </c>
      <c r="Z65" s="100">
        <f t="shared" si="47"/>
        <v>8</v>
      </c>
      <c r="AB65" s="120">
        <f t="shared" ref="AB65:AM65" si="48">SUM(AB66:AB73)</f>
        <v>0</v>
      </c>
      <c r="AC65" s="120">
        <f t="shared" si="48"/>
        <v>0</v>
      </c>
      <c r="AD65" s="120">
        <f t="shared" si="48"/>
        <v>0</v>
      </c>
      <c r="AE65" s="120">
        <f t="shared" si="48"/>
        <v>0</v>
      </c>
      <c r="AF65" s="120">
        <f t="shared" si="48"/>
        <v>0</v>
      </c>
      <c r="AG65" s="120">
        <f t="shared" si="48"/>
        <v>0</v>
      </c>
      <c r="AH65" s="120">
        <f t="shared" si="48"/>
        <v>0</v>
      </c>
      <c r="AI65" s="120">
        <f t="shared" si="48"/>
        <v>0</v>
      </c>
      <c r="AJ65" s="120">
        <f t="shared" si="48"/>
        <v>0</v>
      </c>
      <c r="AK65" s="120">
        <f t="shared" si="48"/>
        <v>2</v>
      </c>
      <c r="AL65" s="120">
        <f t="shared" si="48"/>
        <v>0</v>
      </c>
      <c r="AM65" s="120">
        <f t="shared" si="48"/>
        <v>1</v>
      </c>
      <c r="AO65" s="120">
        <f t="shared" ref="AO65:AZ65" si="49">SUM(AO66:AO73)</f>
        <v>0</v>
      </c>
      <c r="AP65" s="120">
        <f t="shared" si="49"/>
        <v>0</v>
      </c>
      <c r="AQ65" s="120">
        <f t="shared" si="49"/>
        <v>0</v>
      </c>
      <c r="AR65" s="120">
        <f t="shared" si="49"/>
        <v>0</v>
      </c>
      <c r="AS65" s="120">
        <f t="shared" si="49"/>
        <v>1</v>
      </c>
      <c r="AT65" s="120">
        <f t="shared" si="49"/>
        <v>0</v>
      </c>
      <c r="AU65" s="120">
        <f t="shared" si="49"/>
        <v>2</v>
      </c>
      <c r="AV65" s="120">
        <f t="shared" si="49"/>
        <v>0</v>
      </c>
      <c r="AW65" s="120">
        <f t="shared" si="49"/>
        <v>0</v>
      </c>
      <c r="AX65" s="120">
        <f t="shared" si="49"/>
        <v>0</v>
      </c>
      <c r="AY65" s="120">
        <f t="shared" si="49"/>
        <v>2</v>
      </c>
      <c r="AZ65" s="120">
        <f t="shared" si="49"/>
        <v>1</v>
      </c>
      <c r="BB65" s="120">
        <f t="shared" ref="BB65:BM65" si="50">SUM(BB66:BB73)</f>
        <v>0</v>
      </c>
      <c r="BC65" s="120">
        <f t="shared" si="50"/>
        <v>0</v>
      </c>
      <c r="BD65" s="120">
        <f t="shared" si="50"/>
        <v>0</v>
      </c>
      <c r="BE65" s="120">
        <f t="shared" si="50"/>
        <v>0</v>
      </c>
      <c r="BF65" s="120">
        <f t="shared" si="50"/>
        <v>0</v>
      </c>
      <c r="BG65" s="120">
        <f t="shared" si="50"/>
        <v>0</v>
      </c>
      <c r="BH65" s="120">
        <f t="shared" si="50"/>
        <v>1</v>
      </c>
      <c r="BI65" s="120">
        <f t="shared" si="50"/>
        <v>0</v>
      </c>
      <c r="BJ65" s="120">
        <f t="shared" si="50"/>
        <v>0</v>
      </c>
      <c r="BK65" s="120">
        <f t="shared" si="50"/>
        <v>1</v>
      </c>
      <c r="BL65" s="120">
        <f t="shared" si="50"/>
        <v>1</v>
      </c>
      <c r="BM65" s="120">
        <f t="shared" si="50"/>
        <v>1</v>
      </c>
      <c r="BO65" s="120">
        <f t="shared" ref="BO65:BZ65" si="51">SUM(BO66:BO73)</f>
        <v>0</v>
      </c>
      <c r="BP65" s="120">
        <f t="shared" si="51"/>
        <v>0</v>
      </c>
      <c r="BQ65" s="120">
        <f t="shared" si="51"/>
        <v>0</v>
      </c>
      <c r="BR65" s="120">
        <f t="shared" si="51"/>
        <v>0</v>
      </c>
      <c r="BS65" s="120">
        <f t="shared" si="51"/>
        <v>0</v>
      </c>
      <c r="BT65" s="120">
        <f t="shared" si="51"/>
        <v>0</v>
      </c>
      <c r="BU65" s="120">
        <f t="shared" si="51"/>
        <v>0</v>
      </c>
      <c r="BV65" s="120">
        <f t="shared" si="51"/>
        <v>0</v>
      </c>
      <c r="BW65" s="120">
        <f t="shared" si="51"/>
        <v>0</v>
      </c>
      <c r="BX65" s="120">
        <f t="shared" si="51"/>
        <v>1</v>
      </c>
      <c r="BY65" s="120">
        <f t="shared" si="51"/>
        <v>1</v>
      </c>
      <c r="BZ65" s="120">
        <f t="shared" si="51"/>
        <v>0</v>
      </c>
      <c r="CB65" s="120">
        <f t="shared" ref="CB65:CM65" si="52">SUM(CB66:CB73)</f>
        <v>0</v>
      </c>
      <c r="CC65" s="120">
        <f t="shared" si="52"/>
        <v>0</v>
      </c>
      <c r="CD65" s="120">
        <f t="shared" si="52"/>
        <v>0</v>
      </c>
      <c r="CE65" s="120">
        <f t="shared" si="52"/>
        <v>0</v>
      </c>
      <c r="CF65" s="120">
        <f t="shared" si="52"/>
        <v>0</v>
      </c>
      <c r="CG65" s="120">
        <f t="shared" si="52"/>
        <v>0</v>
      </c>
      <c r="CH65" s="120">
        <f t="shared" si="52"/>
        <v>0</v>
      </c>
      <c r="CI65" s="120">
        <f t="shared" si="52"/>
        <v>0</v>
      </c>
      <c r="CJ65" s="120">
        <f t="shared" si="52"/>
        <v>0</v>
      </c>
      <c r="CK65" s="120">
        <f t="shared" si="52"/>
        <v>0</v>
      </c>
      <c r="CL65" s="120">
        <f t="shared" si="52"/>
        <v>0</v>
      </c>
      <c r="CM65" s="120">
        <f t="shared" si="52"/>
        <v>1</v>
      </c>
    </row>
    <row r="66" spans="1:91">
      <c r="A66" s="134" t="s">
        <v>99</v>
      </c>
      <c r="B66" s="97" t="s">
        <v>74</v>
      </c>
      <c r="C66" s="93"/>
      <c r="D66" s="93">
        <v>7</v>
      </c>
      <c r="E66" s="93"/>
      <c r="F66" s="93"/>
      <c r="G66" s="136"/>
      <c r="H66" s="114">
        <f t="shared" si="25"/>
        <v>51.851851851851848</v>
      </c>
      <c r="I66" s="97">
        <f>J66+N66</f>
        <v>108</v>
      </c>
      <c r="J66" s="97">
        <f t="shared" ref="J66:J73" si="53">O66*O$6+P66*P$6+Q66*Q$6+R66*R$6+S66*S$6+T66*T$6+U66*U$6+V66*V$6+W66*W$6+X66*X$6+Y66*Y$6+Z66*Z$6</f>
        <v>56</v>
      </c>
      <c r="K66" s="97">
        <v>30</v>
      </c>
      <c r="L66" s="97">
        <v>12</v>
      </c>
      <c r="M66" s="97">
        <v>14</v>
      </c>
      <c r="N66" s="97">
        <v>52</v>
      </c>
      <c r="O66" s="97"/>
      <c r="P66" s="97"/>
      <c r="Q66" s="97"/>
      <c r="R66" s="97"/>
      <c r="S66" s="97"/>
      <c r="T66" s="97"/>
      <c r="U66" s="97">
        <v>4</v>
      </c>
      <c r="V66" s="97"/>
      <c r="W66" s="97"/>
      <c r="X66" s="97"/>
      <c r="Y66" s="97"/>
      <c r="Z66" s="97"/>
      <c r="AB66" s="123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23" t="str">
        <f t="shared" si="54"/>
        <v>-</v>
      </c>
      <c r="AD66" s="123" t="str">
        <f t="shared" si="54"/>
        <v>-</v>
      </c>
      <c r="AE66" s="123" t="str">
        <f t="shared" si="54"/>
        <v>-</v>
      </c>
      <c r="AF66" s="123" t="str">
        <f t="shared" si="54"/>
        <v>-</v>
      </c>
      <c r="AG66" s="123" t="str">
        <f t="shared" si="54"/>
        <v>-</v>
      </c>
      <c r="AH66" s="123" t="str">
        <f t="shared" si="54"/>
        <v>-</v>
      </c>
      <c r="AI66" s="123" t="str">
        <f t="shared" si="54"/>
        <v>-</v>
      </c>
      <c r="AJ66" s="123" t="str">
        <f t="shared" si="54"/>
        <v>-</v>
      </c>
      <c r="AK66" s="123" t="str">
        <f t="shared" si="54"/>
        <v>-</v>
      </c>
      <c r="AL66" s="123" t="str">
        <f t="shared" si="54"/>
        <v>-</v>
      </c>
      <c r="AM66" s="123" t="str">
        <f t="shared" si="54"/>
        <v>-</v>
      </c>
      <c r="AO66" s="115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15" t="str">
        <f t="shared" si="55"/>
        <v>-</v>
      </c>
      <c r="AQ66" s="115" t="str">
        <f t="shared" si="55"/>
        <v>-</v>
      </c>
      <c r="AR66" s="115" t="str">
        <f t="shared" si="55"/>
        <v>-</v>
      </c>
      <c r="AS66" s="115" t="str">
        <f t="shared" si="55"/>
        <v>-</v>
      </c>
      <c r="AT66" s="115" t="str">
        <f t="shared" si="55"/>
        <v>-</v>
      </c>
      <c r="AU66" s="115">
        <f t="shared" si="55"/>
        <v>1</v>
      </c>
      <c r="AV66" s="115" t="str">
        <f t="shared" si="55"/>
        <v>-</v>
      </c>
      <c r="AW66" s="115" t="str">
        <f t="shared" si="55"/>
        <v>-</v>
      </c>
      <c r="AX66" s="115" t="str">
        <f t="shared" si="55"/>
        <v>-</v>
      </c>
      <c r="AY66" s="115" t="str">
        <f t="shared" si="55"/>
        <v>-</v>
      </c>
      <c r="AZ66" s="115" t="str">
        <f t="shared" si="55"/>
        <v>-</v>
      </c>
      <c r="BB66" s="115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15" t="str">
        <f t="shared" si="56"/>
        <v>-</v>
      </c>
      <c r="BD66" s="115" t="str">
        <f t="shared" si="56"/>
        <v>-</v>
      </c>
      <c r="BE66" s="115" t="str">
        <f t="shared" si="56"/>
        <v>-</v>
      </c>
      <c r="BF66" s="115" t="str">
        <f t="shared" si="56"/>
        <v>-</v>
      </c>
      <c r="BG66" s="115" t="str">
        <f t="shared" si="56"/>
        <v>-</v>
      </c>
      <c r="BH66" s="115" t="str">
        <f t="shared" si="56"/>
        <v>-</v>
      </c>
      <c r="BI66" s="115" t="str">
        <f t="shared" si="56"/>
        <v>-</v>
      </c>
      <c r="BJ66" s="115" t="str">
        <f t="shared" si="56"/>
        <v>-</v>
      </c>
      <c r="BK66" s="115" t="str">
        <f t="shared" si="56"/>
        <v>-</v>
      </c>
      <c r="BL66" s="115" t="str">
        <f t="shared" si="56"/>
        <v>-</v>
      </c>
      <c r="BM66" s="115" t="str">
        <f t="shared" si="56"/>
        <v>-</v>
      </c>
      <c r="BO66" s="115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15" t="str">
        <f t="shared" si="57"/>
        <v>-</v>
      </c>
      <c r="BQ66" s="115" t="str">
        <f t="shared" si="57"/>
        <v>-</v>
      </c>
      <c r="BR66" s="115" t="str">
        <f t="shared" si="57"/>
        <v>-</v>
      </c>
      <c r="BS66" s="115" t="str">
        <f t="shared" si="57"/>
        <v>-</v>
      </c>
      <c r="BT66" s="115" t="str">
        <f t="shared" si="57"/>
        <v>-</v>
      </c>
      <c r="BU66" s="115" t="str">
        <f t="shared" si="57"/>
        <v>-</v>
      </c>
      <c r="BV66" s="115" t="str">
        <f t="shared" si="57"/>
        <v>-</v>
      </c>
      <c r="BW66" s="115" t="str">
        <f t="shared" si="57"/>
        <v>-</v>
      </c>
      <c r="BX66" s="115" t="str">
        <f t="shared" si="57"/>
        <v>-</v>
      </c>
      <c r="BY66" s="115" t="str">
        <f t="shared" si="57"/>
        <v>-</v>
      </c>
      <c r="BZ66" s="115" t="str">
        <f t="shared" si="57"/>
        <v>-</v>
      </c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</row>
    <row r="67" spans="1:91">
      <c r="A67" s="134" t="s">
        <v>100</v>
      </c>
      <c r="B67" s="97" t="s">
        <v>101</v>
      </c>
      <c r="C67" s="93"/>
      <c r="D67" s="93">
        <v>5</v>
      </c>
      <c r="E67" s="93"/>
      <c r="F67" s="93"/>
      <c r="G67" s="136"/>
      <c r="H67" s="114">
        <f t="shared" si="25"/>
        <v>59.259259259259252</v>
      </c>
      <c r="I67" s="97">
        <f>J67+N67</f>
        <v>54</v>
      </c>
      <c r="J67" s="97">
        <f t="shared" si="53"/>
        <v>32</v>
      </c>
      <c r="K67" s="97"/>
      <c r="L67" s="97">
        <v>32</v>
      </c>
      <c r="M67" s="97"/>
      <c r="N67" s="97">
        <v>22</v>
      </c>
      <c r="O67" s="97"/>
      <c r="P67" s="97"/>
      <c r="Q67" s="97"/>
      <c r="R67" s="97"/>
      <c r="S67" s="97">
        <v>4</v>
      </c>
      <c r="T67" s="97"/>
      <c r="U67" s="97"/>
      <c r="V67" s="97"/>
      <c r="W67" s="97"/>
      <c r="X67" s="97"/>
      <c r="Y67" s="97"/>
      <c r="Z67" s="97"/>
      <c r="AB67" s="123" t="str">
        <f t="shared" si="54"/>
        <v>-</v>
      </c>
      <c r="AC67" s="123" t="str">
        <f t="shared" si="54"/>
        <v>-</v>
      </c>
      <c r="AD67" s="123" t="str">
        <f t="shared" si="54"/>
        <v>-</v>
      </c>
      <c r="AE67" s="123" t="str">
        <f t="shared" si="54"/>
        <v>-</v>
      </c>
      <c r="AF67" s="123" t="str">
        <f t="shared" si="54"/>
        <v>-</v>
      </c>
      <c r="AG67" s="123" t="str">
        <f t="shared" si="54"/>
        <v>-</v>
      </c>
      <c r="AH67" s="123" t="str">
        <f t="shared" si="54"/>
        <v>-</v>
      </c>
      <c r="AI67" s="123" t="str">
        <f t="shared" si="54"/>
        <v>-</v>
      </c>
      <c r="AJ67" s="123" t="str">
        <f t="shared" si="54"/>
        <v>-</v>
      </c>
      <c r="AK67" s="123" t="str">
        <f t="shared" si="54"/>
        <v>-</v>
      </c>
      <c r="AL67" s="123" t="str">
        <f t="shared" si="54"/>
        <v>-</v>
      </c>
      <c r="AM67" s="123" t="str">
        <f t="shared" si="54"/>
        <v>-</v>
      </c>
      <c r="AO67" s="115" t="str">
        <f t="shared" si="55"/>
        <v>-</v>
      </c>
      <c r="AP67" s="115" t="str">
        <f t="shared" si="55"/>
        <v>-</v>
      </c>
      <c r="AQ67" s="115" t="str">
        <f t="shared" si="55"/>
        <v>-</v>
      </c>
      <c r="AR67" s="115" t="str">
        <f t="shared" si="55"/>
        <v>-</v>
      </c>
      <c r="AS67" s="115">
        <f t="shared" si="55"/>
        <v>1</v>
      </c>
      <c r="AT67" s="115" t="str">
        <f t="shared" si="55"/>
        <v>-</v>
      </c>
      <c r="AU67" s="115" t="str">
        <f t="shared" si="55"/>
        <v>-</v>
      </c>
      <c r="AV67" s="115" t="str">
        <f t="shared" si="55"/>
        <v>-</v>
      </c>
      <c r="AW67" s="115" t="str">
        <f t="shared" si="55"/>
        <v>-</v>
      </c>
      <c r="AX67" s="115" t="str">
        <f t="shared" si="55"/>
        <v>-</v>
      </c>
      <c r="AY67" s="115" t="str">
        <f t="shared" si="55"/>
        <v>-</v>
      </c>
      <c r="AZ67" s="115" t="str">
        <f t="shared" si="55"/>
        <v>-</v>
      </c>
      <c r="BB67" s="115" t="str">
        <f t="shared" si="56"/>
        <v>-</v>
      </c>
      <c r="BC67" s="115" t="str">
        <f t="shared" si="56"/>
        <v>-</v>
      </c>
      <c r="BD67" s="115" t="str">
        <f t="shared" si="56"/>
        <v>-</v>
      </c>
      <c r="BE67" s="115" t="str">
        <f t="shared" si="56"/>
        <v>-</v>
      </c>
      <c r="BF67" s="115" t="str">
        <f t="shared" si="56"/>
        <v>-</v>
      </c>
      <c r="BG67" s="115" t="str">
        <f t="shared" si="56"/>
        <v>-</v>
      </c>
      <c r="BH67" s="115" t="str">
        <f t="shared" si="56"/>
        <v>-</v>
      </c>
      <c r="BI67" s="115" t="str">
        <f t="shared" si="56"/>
        <v>-</v>
      </c>
      <c r="BJ67" s="115" t="str">
        <f t="shared" si="56"/>
        <v>-</v>
      </c>
      <c r="BK67" s="115" t="str">
        <f t="shared" si="56"/>
        <v>-</v>
      </c>
      <c r="BL67" s="115" t="str">
        <f t="shared" si="56"/>
        <v>-</v>
      </c>
      <c r="BM67" s="115" t="str">
        <f t="shared" si="56"/>
        <v>-</v>
      </c>
      <c r="BO67" s="115" t="str">
        <f t="shared" si="57"/>
        <v>-</v>
      </c>
      <c r="BP67" s="115" t="str">
        <f t="shared" si="57"/>
        <v>-</v>
      </c>
      <c r="BQ67" s="115" t="str">
        <f t="shared" si="57"/>
        <v>-</v>
      </c>
      <c r="BR67" s="115" t="str">
        <f t="shared" si="57"/>
        <v>-</v>
      </c>
      <c r="BS67" s="115" t="str">
        <f t="shared" si="57"/>
        <v>-</v>
      </c>
      <c r="BT67" s="115" t="str">
        <f t="shared" si="57"/>
        <v>-</v>
      </c>
      <c r="BU67" s="115" t="str">
        <f t="shared" si="57"/>
        <v>-</v>
      </c>
      <c r="BV67" s="115" t="str">
        <f t="shared" si="57"/>
        <v>-</v>
      </c>
      <c r="BW67" s="115" t="str">
        <f t="shared" si="57"/>
        <v>-</v>
      </c>
      <c r="BX67" s="115" t="str">
        <f t="shared" si="57"/>
        <v>-</v>
      </c>
      <c r="BY67" s="115" t="str">
        <f t="shared" si="57"/>
        <v>-</v>
      </c>
      <c r="BZ67" s="115" t="str">
        <f t="shared" si="57"/>
        <v>-</v>
      </c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</row>
    <row r="68" spans="1:91">
      <c r="A68" s="134" t="s">
        <v>102</v>
      </c>
      <c r="B68" s="124" t="s">
        <v>103</v>
      </c>
      <c r="C68" s="93"/>
      <c r="D68" s="93"/>
      <c r="E68" s="93"/>
      <c r="F68" s="93"/>
      <c r="G68" s="93"/>
      <c r="H68" s="114"/>
      <c r="I68" s="97"/>
      <c r="J68" s="97">
        <f t="shared" si="53"/>
        <v>0</v>
      </c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B68" s="123" t="str">
        <f t="shared" si="54"/>
        <v>-</v>
      </c>
      <c r="AC68" s="123" t="str">
        <f t="shared" si="54"/>
        <v>-</v>
      </c>
      <c r="AD68" s="123" t="str">
        <f t="shared" si="54"/>
        <v>-</v>
      </c>
      <c r="AE68" s="123" t="str">
        <f t="shared" si="54"/>
        <v>-</v>
      </c>
      <c r="AF68" s="123" t="str">
        <f t="shared" si="54"/>
        <v>-</v>
      </c>
      <c r="AG68" s="123" t="str">
        <f t="shared" si="54"/>
        <v>-</v>
      </c>
      <c r="AH68" s="123" t="str">
        <f t="shared" si="54"/>
        <v>-</v>
      </c>
      <c r="AI68" s="123" t="str">
        <f t="shared" si="54"/>
        <v>-</v>
      </c>
      <c r="AJ68" s="123" t="str">
        <f t="shared" si="54"/>
        <v>-</v>
      </c>
      <c r="AK68" s="123" t="str">
        <f t="shared" si="54"/>
        <v>-</v>
      </c>
      <c r="AL68" s="123" t="str">
        <f t="shared" si="54"/>
        <v>-</v>
      </c>
      <c r="AM68" s="123" t="str">
        <f t="shared" si="54"/>
        <v>-</v>
      </c>
      <c r="AO68" s="115" t="str">
        <f t="shared" si="55"/>
        <v>-</v>
      </c>
      <c r="AP68" s="115" t="str">
        <f t="shared" si="55"/>
        <v>-</v>
      </c>
      <c r="AQ68" s="115" t="str">
        <f t="shared" si="55"/>
        <v>-</v>
      </c>
      <c r="AR68" s="115" t="str">
        <f t="shared" si="55"/>
        <v>-</v>
      </c>
      <c r="AS68" s="115" t="str">
        <f t="shared" si="55"/>
        <v>-</v>
      </c>
      <c r="AT68" s="115" t="str">
        <f t="shared" si="55"/>
        <v>-</v>
      </c>
      <c r="AU68" s="115" t="str">
        <f t="shared" si="55"/>
        <v>-</v>
      </c>
      <c r="AV68" s="115" t="str">
        <f t="shared" si="55"/>
        <v>-</v>
      </c>
      <c r="AW68" s="115" t="str">
        <f t="shared" si="55"/>
        <v>-</v>
      </c>
      <c r="AX68" s="115" t="str">
        <f t="shared" si="55"/>
        <v>-</v>
      </c>
      <c r="AY68" s="115" t="str">
        <f t="shared" si="55"/>
        <v>-</v>
      </c>
      <c r="AZ68" s="115" t="str">
        <f t="shared" si="55"/>
        <v>-</v>
      </c>
      <c r="BB68" s="115" t="str">
        <f t="shared" si="56"/>
        <v>-</v>
      </c>
      <c r="BC68" s="115" t="str">
        <f t="shared" si="56"/>
        <v>-</v>
      </c>
      <c r="BD68" s="115" t="str">
        <f t="shared" si="56"/>
        <v>-</v>
      </c>
      <c r="BE68" s="115" t="str">
        <f t="shared" si="56"/>
        <v>-</v>
      </c>
      <c r="BF68" s="115" t="str">
        <f t="shared" si="56"/>
        <v>-</v>
      </c>
      <c r="BG68" s="115" t="str">
        <f t="shared" si="56"/>
        <v>-</v>
      </c>
      <c r="BH68" s="115" t="str">
        <f t="shared" si="56"/>
        <v>-</v>
      </c>
      <c r="BI68" s="115" t="str">
        <f t="shared" si="56"/>
        <v>-</v>
      </c>
      <c r="BJ68" s="115" t="str">
        <f t="shared" si="56"/>
        <v>-</v>
      </c>
      <c r="BK68" s="115" t="str">
        <f t="shared" si="56"/>
        <v>-</v>
      </c>
      <c r="BL68" s="115" t="str">
        <f t="shared" si="56"/>
        <v>-</v>
      </c>
      <c r="BM68" s="115" t="str">
        <f t="shared" si="56"/>
        <v>-</v>
      </c>
      <c r="BO68" s="115" t="str">
        <f t="shared" si="57"/>
        <v>-</v>
      </c>
      <c r="BP68" s="115" t="str">
        <f t="shared" si="57"/>
        <v>-</v>
      </c>
      <c r="BQ68" s="115" t="str">
        <f t="shared" si="57"/>
        <v>-</v>
      </c>
      <c r="BR68" s="115" t="str">
        <f t="shared" si="57"/>
        <v>-</v>
      </c>
      <c r="BS68" s="115" t="str">
        <f t="shared" si="57"/>
        <v>-</v>
      </c>
      <c r="BT68" s="115" t="str">
        <f t="shared" si="57"/>
        <v>-</v>
      </c>
      <c r="BU68" s="115" t="str">
        <f t="shared" si="57"/>
        <v>-</v>
      </c>
      <c r="BV68" s="115" t="str">
        <f t="shared" si="57"/>
        <v>-</v>
      </c>
      <c r="BW68" s="115" t="str">
        <f t="shared" si="57"/>
        <v>-</v>
      </c>
      <c r="BX68" s="115" t="str">
        <f t="shared" si="57"/>
        <v>-</v>
      </c>
      <c r="BY68" s="115" t="str">
        <f t="shared" si="57"/>
        <v>-</v>
      </c>
      <c r="BZ68" s="115" t="str">
        <f t="shared" si="57"/>
        <v>-</v>
      </c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</row>
    <row r="69" spans="1:91">
      <c r="A69" s="134"/>
      <c r="B69" s="97" t="s">
        <v>104</v>
      </c>
      <c r="C69" s="93">
        <v>10</v>
      </c>
      <c r="D69" s="93">
        <v>11</v>
      </c>
      <c r="E69" s="93">
        <v>11</v>
      </c>
      <c r="F69" s="93">
        <v>10</v>
      </c>
      <c r="G69" s="131"/>
      <c r="H69" s="114">
        <f t="shared" ref="H69:H75" si="58">J69/I69*100</f>
        <v>62.962962962962962</v>
      </c>
      <c r="I69" s="97">
        <f>J69+N69</f>
        <v>162</v>
      </c>
      <c r="J69" s="97">
        <f t="shared" si="53"/>
        <v>102</v>
      </c>
      <c r="K69" s="97">
        <v>60</v>
      </c>
      <c r="L69" s="97">
        <v>16</v>
      </c>
      <c r="M69" s="97">
        <v>26</v>
      </c>
      <c r="N69" s="97">
        <v>60</v>
      </c>
      <c r="O69" s="97"/>
      <c r="P69" s="97"/>
      <c r="Q69" s="97"/>
      <c r="R69" s="97"/>
      <c r="S69" s="97"/>
      <c r="T69" s="97"/>
      <c r="U69" s="97"/>
      <c r="V69" s="97"/>
      <c r="W69" s="97"/>
      <c r="X69" s="97">
        <v>5</v>
      </c>
      <c r="Y69" s="97">
        <v>4</v>
      </c>
      <c r="Z69" s="97"/>
      <c r="AB69" s="123" t="str">
        <f t="shared" si="54"/>
        <v>-</v>
      </c>
      <c r="AC69" s="123" t="str">
        <f t="shared" si="54"/>
        <v>-</v>
      </c>
      <c r="AD69" s="123" t="str">
        <f t="shared" si="54"/>
        <v>-</v>
      </c>
      <c r="AE69" s="123" t="str">
        <f t="shared" si="54"/>
        <v>-</v>
      </c>
      <c r="AF69" s="123" t="str">
        <f t="shared" si="54"/>
        <v>-</v>
      </c>
      <c r="AG69" s="123" t="str">
        <f t="shared" si="54"/>
        <v>-</v>
      </c>
      <c r="AH69" s="123" t="str">
        <f t="shared" si="54"/>
        <v>-</v>
      </c>
      <c r="AI69" s="123" t="str">
        <f t="shared" si="54"/>
        <v>-</v>
      </c>
      <c r="AJ69" s="123" t="str">
        <f t="shared" si="54"/>
        <v>-</v>
      </c>
      <c r="AK69" s="123">
        <f t="shared" si="54"/>
        <v>1</v>
      </c>
      <c r="AL69" s="123" t="str">
        <f t="shared" si="54"/>
        <v>-</v>
      </c>
      <c r="AM69" s="123" t="str">
        <f t="shared" si="54"/>
        <v>-</v>
      </c>
      <c r="AO69" s="115" t="str">
        <f t="shared" si="55"/>
        <v>-</v>
      </c>
      <c r="AP69" s="115" t="str">
        <f t="shared" si="55"/>
        <v>-</v>
      </c>
      <c r="AQ69" s="115" t="str">
        <f t="shared" si="55"/>
        <v>-</v>
      </c>
      <c r="AR69" s="115" t="str">
        <f t="shared" si="55"/>
        <v>-</v>
      </c>
      <c r="AS69" s="115" t="str">
        <f t="shared" si="55"/>
        <v>-</v>
      </c>
      <c r="AT69" s="115" t="str">
        <f t="shared" si="55"/>
        <v>-</v>
      </c>
      <c r="AU69" s="115" t="str">
        <f t="shared" si="55"/>
        <v>-</v>
      </c>
      <c r="AV69" s="115" t="str">
        <f t="shared" si="55"/>
        <v>-</v>
      </c>
      <c r="AW69" s="115" t="str">
        <f t="shared" si="55"/>
        <v>-</v>
      </c>
      <c r="AX69" s="115" t="str">
        <f t="shared" si="55"/>
        <v>-</v>
      </c>
      <c r="AY69" s="115">
        <f t="shared" si="55"/>
        <v>1</v>
      </c>
      <c r="AZ69" s="115" t="str">
        <f t="shared" si="55"/>
        <v>-</v>
      </c>
      <c r="BB69" s="115" t="str">
        <f t="shared" si="56"/>
        <v>-</v>
      </c>
      <c r="BC69" s="115" t="str">
        <f t="shared" si="56"/>
        <v>-</v>
      </c>
      <c r="BD69" s="115" t="str">
        <f t="shared" si="56"/>
        <v>-</v>
      </c>
      <c r="BE69" s="115" t="str">
        <f t="shared" si="56"/>
        <v>-</v>
      </c>
      <c r="BF69" s="115" t="str">
        <f t="shared" si="56"/>
        <v>-</v>
      </c>
      <c r="BG69" s="115" t="str">
        <f t="shared" si="56"/>
        <v>-</v>
      </c>
      <c r="BH69" s="115" t="str">
        <f t="shared" si="56"/>
        <v>-</v>
      </c>
      <c r="BI69" s="115" t="str">
        <f t="shared" si="56"/>
        <v>-</v>
      </c>
      <c r="BJ69" s="115" t="str">
        <f t="shared" si="56"/>
        <v>-</v>
      </c>
      <c r="BK69" s="115" t="str">
        <f t="shared" si="56"/>
        <v>-</v>
      </c>
      <c r="BL69" s="115">
        <f t="shared" si="56"/>
        <v>1</v>
      </c>
      <c r="BM69" s="115" t="str">
        <f t="shared" si="56"/>
        <v>-</v>
      </c>
      <c r="BO69" s="115" t="str">
        <f t="shared" si="57"/>
        <v>-</v>
      </c>
      <c r="BP69" s="115" t="str">
        <f t="shared" si="57"/>
        <v>-</v>
      </c>
      <c r="BQ69" s="115" t="str">
        <f t="shared" si="57"/>
        <v>-</v>
      </c>
      <c r="BR69" s="115" t="str">
        <f t="shared" si="57"/>
        <v>-</v>
      </c>
      <c r="BS69" s="115" t="str">
        <f t="shared" si="57"/>
        <v>-</v>
      </c>
      <c r="BT69" s="115" t="str">
        <f t="shared" si="57"/>
        <v>-</v>
      </c>
      <c r="BU69" s="115" t="str">
        <f t="shared" si="57"/>
        <v>-</v>
      </c>
      <c r="BV69" s="115" t="str">
        <f t="shared" si="57"/>
        <v>-</v>
      </c>
      <c r="BW69" s="115" t="str">
        <f t="shared" si="57"/>
        <v>-</v>
      </c>
      <c r="BX69" s="115">
        <f t="shared" si="57"/>
        <v>1</v>
      </c>
      <c r="BY69" s="115" t="str">
        <f t="shared" si="57"/>
        <v>-</v>
      </c>
      <c r="BZ69" s="115" t="str">
        <f t="shared" si="57"/>
        <v>-</v>
      </c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</row>
    <row r="70" spans="1:91">
      <c r="A70" s="134"/>
      <c r="B70" s="97" t="s">
        <v>105</v>
      </c>
      <c r="C70" s="93"/>
      <c r="D70" s="93">
        <v>12</v>
      </c>
      <c r="E70" s="93"/>
      <c r="F70" s="131"/>
      <c r="G70" s="125" t="s">
        <v>258</v>
      </c>
      <c r="H70" s="114">
        <f t="shared" si="58"/>
        <v>61.111111111111114</v>
      </c>
      <c r="I70" s="97">
        <f>J70+N70</f>
        <v>54</v>
      </c>
      <c r="J70" s="97">
        <f t="shared" si="53"/>
        <v>33</v>
      </c>
      <c r="K70" s="97">
        <v>23</v>
      </c>
      <c r="L70" s="97"/>
      <c r="M70" s="97">
        <v>10</v>
      </c>
      <c r="N70" s="97">
        <v>21</v>
      </c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>
        <v>3</v>
      </c>
      <c r="AB70" s="123" t="str">
        <f t="shared" si="54"/>
        <v>-</v>
      </c>
      <c r="AC70" s="123" t="str">
        <f t="shared" si="54"/>
        <v>-</v>
      </c>
      <c r="AD70" s="123" t="str">
        <f t="shared" si="54"/>
        <v>-</v>
      </c>
      <c r="AE70" s="123" t="str">
        <f t="shared" si="54"/>
        <v>-</v>
      </c>
      <c r="AF70" s="123" t="str">
        <f t="shared" si="54"/>
        <v>-</v>
      </c>
      <c r="AG70" s="123" t="str">
        <f t="shared" si="54"/>
        <v>-</v>
      </c>
      <c r="AH70" s="123" t="str">
        <f t="shared" si="54"/>
        <v>-</v>
      </c>
      <c r="AI70" s="123" t="str">
        <f t="shared" si="54"/>
        <v>-</v>
      </c>
      <c r="AJ70" s="123" t="str">
        <f t="shared" si="54"/>
        <v>-</v>
      </c>
      <c r="AK70" s="123" t="str">
        <f t="shared" si="54"/>
        <v>-</v>
      </c>
      <c r="AL70" s="123" t="str">
        <f t="shared" si="54"/>
        <v>-</v>
      </c>
      <c r="AM70" s="123" t="str">
        <f t="shared" si="54"/>
        <v>-</v>
      </c>
      <c r="AO70" s="115" t="str">
        <f t="shared" si="55"/>
        <v>-</v>
      </c>
      <c r="AP70" s="115" t="str">
        <f t="shared" si="55"/>
        <v>-</v>
      </c>
      <c r="AQ70" s="115" t="str">
        <f t="shared" si="55"/>
        <v>-</v>
      </c>
      <c r="AR70" s="115" t="str">
        <f t="shared" si="55"/>
        <v>-</v>
      </c>
      <c r="AS70" s="115" t="str">
        <f t="shared" si="55"/>
        <v>-</v>
      </c>
      <c r="AT70" s="115" t="str">
        <f t="shared" si="55"/>
        <v>-</v>
      </c>
      <c r="AU70" s="115" t="str">
        <f t="shared" si="55"/>
        <v>-</v>
      </c>
      <c r="AV70" s="115" t="str">
        <f t="shared" si="55"/>
        <v>-</v>
      </c>
      <c r="AW70" s="115" t="str">
        <f t="shared" si="55"/>
        <v>-</v>
      </c>
      <c r="AX70" s="115" t="str">
        <f t="shared" si="55"/>
        <v>-</v>
      </c>
      <c r="AY70" s="115" t="str">
        <f t="shared" si="55"/>
        <v>-</v>
      </c>
      <c r="AZ70" s="115">
        <f t="shared" si="55"/>
        <v>1</v>
      </c>
      <c r="BB70" s="115" t="str">
        <f t="shared" si="56"/>
        <v>-</v>
      </c>
      <c r="BC70" s="115" t="str">
        <f t="shared" si="56"/>
        <v>-</v>
      </c>
      <c r="BD70" s="115" t="str">
        <f t="shared" si="56"/>
        <v>-</v>
      </c>
      <c r="BE70" s="115" t="str">
        <f t="shared" si="56"/>
        <v>-</v>
      </c>
      <c r="BF70" s="115" t="str">
        <f t="shared" si="56"/>
        <v>-</v>
      </c>
      <c r="BG70" s="115" t="str">
        <f t="shared" si="56"/>
        <v>-</v>
      </c>
      <c r="BH70" s="115" t="str">
        <f t="shared" si="56"/>
        <v>-</v>
      </c>
      <c r="BI70" s="115" t="str">
        <f t="shared" si="56"/>
        <v>-</v>
      </c>
      <c r="BJ70" s="115" t="str">
        <f t="shared" si="56"/>
        <v>-</v>
      </c>
      <c r="BK70" s="115" t="str">
        <f t="shared" si="56"/>
        <v>-</v>
      </c>
      <c r="BL70" s="115" t="str">
        <f t="shared" si="56"/>
        <v>-</v>
      </c>
      <c r="BM70" s="115" t="str">
        <f t="shared" si="56"/>
        <v>-</v>
      </c>
      <c r="BO70" s="115" t="str">
        <f t="shared" si="57"/>
        <v>-</v>
      </c>
      <c r="BP70" s="115" t="str">
        <f t="shared" si="57"/>
        <v>-</v>
      </c>
      <c r="BQ70" s="115" t="str">
        <f t="shared" si="57"/>
        <v>-</v>
      </c>
      <c r="BR70" s="115" t="str">
        <f t="shared" si="57"/>
        <v>-</v>
      </c>
      <c r="BS70" s="115" t="str">
        <f t="shared" si="57"/>
        <v>-</v>
      </c>
      <c r="BT70" s="115" t="str">
        <f t="shared" si="57"/>
        <v>-</v>
      </c>
      <c r="BU70" s="115" t="str">
        <f t="shared" si="57"/>
        <v>-</v>
      </c>
      <c r="BV70" s="115" t="str">
        <f t="shared" si="57"/>
        <v>-</v>
      </c>
      <c r="BW70" s="115" t="str">
        <f t="shared" si="57"/>
        <v>-</v>
      </c>
      <c r="BX70" s="115" t="str">
        <f t="shared" si="57"/>
        <v>-</v>
      </c>
      <c r="BY70" s="115" t="str">
        <f t="shared" si="57"/>
        <v>-</v>
      </c>
      <c r="BZ70" s="115" t="str">
        <f t="shared" si="57"/>
        <v>-</v>
      </c>
      <c r="CB70" s="115"/>
      <c r="CC70" s="115"/>
      <c r="CD70" s="115"/>
      <c r="CE70" s="115"/>
      <c r="CF70" s="115"/>
      <c r="CG70" s="115"/>
      <c r="CH70" s="115"/>
      <c r="CI70" s="115"/>
      <c r="CJ70" s="115"/>
      <c r="CK70" s="115"/>
      <c r="CL70" s="115"/>
      <c r="CM70" s="115">
        <v>1</v>
      </c>
    </row>
    <row r="71" spans="1:91">
      <c r="A71" s="134"/>
      <c r="B71" s="97" t="s">
        <v>106</v>
      </c>
      <c r="C71" s="93">
        <v>12</v>
      </c>
      <c r="D71" s="93">
        <v>11</v>
      </c>
      <c r="E71" s="93">
        <v>12</v>
      </c>
      <c r="F71" s="93">
        <v>11</v>
      </c>
      <c r="G71" s="131"/>
      <c r="H71" s="114">
        <f t="shared" si="58"/>
        <v>59.722222222222221</v>
      </c>
      <c r="I71" s="97">
        <f>J71+N71</f>
        <v>216</v>
      </c>
      <c r="J71" s="97">
        <f t="shared" si="53"/>
        <v>129</v>
      </c>
      <c r="K71" s="97">
        <v>79</v>
      </c>
      <c r="L71" s="97">
        <v>16</v>
      </c>
      <c r="M71" s="97">
        <v>34</v>
      </c>
      <c r="N71" s="97">
        <v>87</v>
      </c>
      <c r="O71" s="97"/>
      <c r="P71" s="97"/>
      <c r="Q71" s="97"/>
      <c r="R71" s="97"/>
      <c r="S71" s="97"/>
      <c r="T71" s="97"/>
      <c r="U71" s="97"/>
      <c r="V71" s="97"/>
      <c r="W71" s="97"/>
      <c r="X71" s="97">
        <v>3</v>
      </c>
      <c r="Y71" s="97">
        <v>4</v>
      </c>
      <c r="Z71" s="97">
        <v>5</v>
      </c>
      <c r="AB71" s="123" t="str">
        <f t="shared" si="54"/>
        <v>-</v>
      </c>
      <c r="AC71" s="123" t="str">
        <f t="shared" si="54"/>
        <v>-</v>
      </c>
      <c r="AD71" s="123" t="str">
        <f t="shared" si="54"/>
        <v>-</v>
      </c>
      <c r="AE71" s="123" t="str">
        <f t="shared" si="54"/>
        <v>-</v>
      </c>
      <c r="AF71" s="123" t="str">
        <f t="shared" si="54"/>
        <v>-</v>
      </c>
      <c r="AG71" s="123" t="str">
        <f t="shared" si="54"/>
        <v>-</v>
      </c>
      <c r="AH71" s="123" t="str">
        <f t="shared" si="54"/>
        <v>-</v>
      </c>
      <c r="AI71" s="123" t="str">
        <f t="shared" si="54"/>
        <v>-</v>
      </c>
      <c r="AJ71" s="123" t="str">
        <f t="shared" si="54"/>
        <v>-</v>
      </c>
      <c r="AK71" s="123" t="str">
        <f t="shared" si="54"/>
        <v>-</v>
      </c>
      <c r="AL71" s="123" t="str">
        <f t="shared" si="54"/>
        <v>-</v>
      </c>
      <c r="AM71" s="123">
        <f t="shared" si="54"/>
        <v>1</v>
      </c>
      <c r="AO71" s="115" t="str">
        <f t="shared" si="55"/>
        <v>-</v>
      </c>
      <c r="AP71" s="115" t="str">
        <f t="shared" si="55"/>
        <v>-</v>
      </c>
      <c r="AQ71" s="115" t="str">
        <f t="shared" si="55"/>
        <v>-</v>
      </c>
      <c r="AR71" s="115" t="str">
        <f t="shared" si="55"/>
        <v>-</v>
      </c>
      <c r="AS71" s="115" t="str">
        <f t="shared" si="55"/>
        <v>-</v>
      </c>
      <c r="AT71" s="115" t="str">
        <f t="shared" si="55"/>
        <v>-</v>
      </c>
      <c r="AU71" s="115" t="str">
        <f t="shared" si="55"/>
        <v>-</v>
      </c>
      <c r="AV71" s="115" t="str">
        <f t="shared" si="55"/>
        <v>-</v>
      </c>
      <c r="AW71" s="115" t="str">
        <f t="shared" si="55"/>
        <v>-</v>
      </c>
      <c r="AX71" s="115" t="str">
        <f t="shared" si="55"/>
        <v>-</v>
      </c>
      <c r="AY71" s="115">
        <f t="shared" si="55"/>
        <v>1</v>
      </c>
      <c r="AZ71" s="115" t="str">
        <f t="shared" si="55"/>
        <v>-</v>
      </c>
      <c r="BB71" s="115" t="str">
        <f t="shared" si="56"/>
        <v>-</v>
      </c>
      <c r="BC71" s="115" t="str">
        <f t="shared" si="56"/>
        <v>-</v>
      </c>
      <c r="BD71" s="115" t="str">
        <f t="shared" si="56"/>
        <v>-</v>
      </c>
      <c r="BE71" s="115" t="str">
        <f t="shared" si="56"/>
        <v>-</v>
      </c>
      <c r="BF71" s="115" t="str">
        <f t="shared" si="56"/>
        <v>-</v>
      </c>
      <c r="BG71" s="115" t="str">
        <f t="shared" si="56"/>
        <v>-</v>
      </c>
      <c r="BH71" s="115" t="str">
        <f t="shared" si="56"/>
        <v>-</v>
      </c>
      <c r="BI71" s="115" t="str">
        <f t="shared" si="56"/>
        <v>-</v>
      </c>
      <c r="BJ71" s="115" t="str">
        <f t="shared" si="56"/>
        <v>-</v>
      </c>
      <c r="BK71" s="115" t="str">
        <f t="shared" si="56"/>
        <v>-</v>
      </c>
      <c r="BL71" s="115" t="str">
        <f t="shared" si="56"/>
        <v>-</v>
      </c>
      <c r="BM71" s="115">
        <f t="shared" si="56"/>
        <v>1</v>
      </c>
      <c r="BO71" s="115" t="str">
        <f t="shared" si="57"/>
        <v>-</v>
      </c>
      <c r="BP71" s="115" t="str">
        <f t="shared" si="57"/>
        <v>-</v>
      </c>
      <c r="BQ71" s="115" t="str">
        <f t="shared" si="57"/>
        <v>-</v>
      </c>
      <c r="BR71" s="115" t="str">
        <f t="shared" si="57"/>
        <v>-</v>
      </c>
      <c r="BS71" s="115" t="str">
        <f t="shared" si="57"/>
        <v>-</v>
      </c>
      <c r="BT71" s="115" t="str">
        <f t="shared" si="57"/>
        <v>-</v>
      </c>
      <c r="BU71" s="115" t="str">
        <f t="shared" si="57"/>
        <v>-</v>
      </c>
      <c r="BV71" s="115" t="str">
        <f t="shared" si="57"/>
        <v>-</v>
      </c>
      <c r="BW71" s="115" t="str">
        <f t="shared" si="57"/>
        <v>-</v>
      </c>
      <c r="BX71" s="115" t="str">
        <f t="shared" si="57"/>
        <v>-</v>
      </c>
      <c r="BY71" s="115">
        <f t="shared" si="57"/>
        <v>1</v>
      </c>
      <c r="BZ71" s="115" t="str">
        <f t="shared" si="57"/>
        <v>-</v>
      </c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5"/>
      <c r="CM71" s="115"/>
    </row>
    <row r="72" spans="1:91">
      <c r="A72" s="134" t="s">
        <v>107</v>
      </c>
      <c r="B72" s="97" t="s">
        <v>108</v>
      </c>
      <c r="C72" s="93">
        <v>10</v>
      </c>
      <c r="D72" s="93"/>
      <c r="E72" s="93">
        <v>10</v>
      </c>
      <c r="F72" s="93"/>
      <c r="G72" s="131"/>
      <c r="H72" s="114">
        <f t="shared" si="58"/>
        <v>60.493827160493829</v>
      </c>
      <c r="I72" s="97">
        <f>J72+N72</f>
        <v>162</v>
      </c>
      <c r="J72" s="97">
        <f t="shared" si="53"/>
        <v>98</v>
      </c>
      <c r="K72" s="97">
        <v>58</v>
      </c>
      <c r="L72" s="97">
        <v>14</v>
      </c>
      <c r="M72" s="97">
        <v>26</v>
      </c>
      <c r="N72" s="97">
        <v>64</v>
      </c>
      <c r="O72" s="97"/>
      <c r="P72" s="97"/>
      <c r="Q72" s="97"/>
      <c r="R72" s="97"/>
      <c r="S72" s="97"/>
      <c r="T72" s="97"/>
      <c r="U72" s="97"/>
      <c r="V72" s="97"/>
      <c r="W72" s="97"/>
      <c r="X72" s="97">
        <v>7</v>
      </c>
      <c r="Y72" s="97"/>
      <c r="Z72" s="97"/>
      <c r="AB72" s="123" t="str">
        <f t="shared" si="54"/>
        <v>-</v>
      </c>
      <c r="AC72" s="123" t="str">
        <f t="shared" si="54"/>
        <v>-</v>
      </c>
      <c r="AD72" s="123" t="str">
        <f t="shared" si="54"/>
        <v>-</v>
      </c>
      <c r="AE72" s="123" t="str">
        <f t="shared" si="54"/>
        <v>-</v>
      </c>
      <c r="AF72" s="123" t="str">
        <f t="shared" si="54"/>
        <v>-</v>
      </c>
      <c r="AG72" s="123" t="str">
        <f t="shared" si="54"/>
        <v>-</v>
      </c>
      <c r="AH72" s="123" t="str">
        <f t="shared" si="54"/>
        <v>-</v>
      </c>
      <c r="AI72" s="123" t="str">
        <f t="shared" si="54"/>
        <v>-</v>
      </c>
      <c r="AJ72" s="123" t="str">
        <f t="shared" si="54"/>
        <v>-</v>
      </c>
      <c r="AK72" s="123">
        <f t="shared" si="54"/>
        <v>1</v>
      </c>
      <c r="AL72" s="123" t="str">
        <f t="shared" si="54"/>
        <v>-</v>
      </c>
      <c r="AM72" s="123" t="str">
        <f t="shared" si="54"/>
        <v>-</v>
      </c>
      <c r="AO72" s="115" t="str">
        <f t="shared" si="55"/>
        <v>-</v>
      </c>
      <c r="AP72" s="115" t="str">
        <f t="shared" si="55"/>
        <v>-</v>
      </c>
      <c r="AQ72" s="115" t="str">
        <f t="shared" si="55"/>
        <v>-</v>
      </c>
      <c r="AR72" s="115" t="str">
        <f t="shared" si="55"/>
        <v>-</v>
      </c>
      <c r="AS72" s="115" t="str">
        <f t="shared" si="55"/>
        <v>-</v>
      </c>
      <c r="AT72" s="115" t="str">
        <f t="shared" si="55"/>
        <v>-</v>
      </c>
      <c r="AU72" s="115" t="str">
        <f t="shared" si="55"/>
        <v>-</v>
      </c>
      <c r="AV72" s="115" t="str">
        <f t="shared" si="55"/>
        <v>-</v>
      </c>
      <c r="AW72" s="115" t="str">
        <f t="shared" si="55"/>
        <v>-</v>
      </c>
      <c r="AX72" s="115" t="str">
        <f t="shared" si="55"/>
        <v>-</v>
      </c>
      <c r="AY72" s="115" t="str">
        <f t="shared" si="55"/>
        <v>-</v>
      </c>
      <c r="AZ72" s="115" t="str">
        <f t="shared" si="55"/>
        <v>-</v>
      </c>
      <c r="BB72" s="115" t="str">
        <f t="shared" si="56"/>
        <v>-</v>
      </c>
      <c r="BC72" s="115" t="str">
        <f t="shared" si="56"/>
        <v>-</v>
      </c>
      <c r="BD72" s="115" t="str">
        <f t="shared" si="56"/>
        <v>-</v>
      </c>
      <c r="BE72" s="115" t="str">
        <f t="shared" si="56"/>
        <v>-</v>
      </c>
      <c r="BF72" s="115" t="str">
        <f t="shared" si="56"/>
        <v>-</v>
      </c>
      <c r="BG72" s="115" t="str">
        <f t="shared" si="56"/>
        <v>-</v>
      </c>
      <c r="BH72" s="115" t="str">
        <f t="shared" si="56"/>
        <v>-</v>
      </c>
      <c r="BI72" s="115" t="str">
        <f t="shared" si="56"/>
        <v>-</v>
      </c>
      <c r="BJ72" s="115" t="str">
        <f t="shared" si="56"/>
        <v>-</v>
      </c>
      <c r="BK72" s="115">
        <f t="shared" si="56"/>
        <v>1</v>
      </c>
      <c r="BL72" s="115" t="str">
        <f t="shared" si="56"/>
        <v>-</v>
      </c>
      <c r="BM72" s="115" t="str">
        <f t="shared" si="56"/>
        <v>-</v>
      </c>
      <c r="BO72" s="115" t="str">
        <f t="shared" si="57"/>
        <v>-</v>
      </c>
      <c r="BP72" s="115" t="str">
        <f t="shared" si="57"/>
        <v>-</v>
      </c>
      <c r="BQ72" s="115" t="str">
        <f t="shared" si="57"/>
        <v>-</v>
      </c>
      <c r="BR72" s="115" t="str">
        <f t="shared" si="57"/>
        <v>-</v>
      </c>
      <c r="BS72" s="115" t="str">
        <f t="shared" si="57"/>
        <v>-</v>
      </c>
      <c r="BT72" s="115" t="str">
        <f t="shared" si="57"/>
        <v>-</v>
      </c>
      <c r="BU72" s="115" t="str">
        <f t="shared" si="57"/>
        <v>-</v>
      </c>
      <c r="BV72" s="115" t="str">
        <f t="shared" si="57"/>
        <v>-</v>
      </c>
      <c r="BW72" s="115" t="str">
        <f t="shared" si="57"/>
        <v>-</v>
      </c>
      <c r="BX72" s="115" t="str">
        <f t="shared" si="57"/>
        <v>-</v>
      </c>
      <c r="BY72" s="115" t="str">
        <f t="shared" si="57"/>
        <v>-</v>
      </c>
      <c r="BZ72" s="115" t="str">
        <f t="shared" si="57"/>
        <v>-</v>
      </c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5"/>
      <c r="CM72" s="115"/>
    </row>
    <row r="73" spans="1:91">
      <c r="A73" s="134" t="s">
        <v>109</v>
      </c>
      <c r="B73" s="97" t="s">
        <v>110</v>
      </c>
      <c r="C73" s="93"/>
      <c r="D73" s="93">
        <v>7</v>
      </c>
      <c r="E73" s="93">
        <v>7</v>
      </c>
      <c r="F73" s="93"/>
      <c r="G73" s="131"/>
      <c r="H73" s="114">
        <f t="shared" si="58"/>
        <v>51.851851851851848</v>
      </c>
      <c r="I73" s="97">
        <f>J73+N73</f>
        <v>108</v>
      </c>
      <c r="J73" s="97">
        <f t="shared" si="53"/>
        <v>56</v>
      </c>
      <c r="K73" s="97">
        <v>30</v>
      </c>
      <c r="L73" s="97"/>
      <c r="M73" s="97">
        <v>26</v>
      </c>
      <c r="N73" s="97">
        <v>52</v>
      </c>
      <c r="O73" s="97"/>
      <c r="P73" s="97"/>
      <c r="Q73" s="97"/>
      <c r="R73" s="97"/>
      <c r="S73" s="97"/>
      <c r="T73" s="97"/>
      <c r="U73" s="97">
        <v>4</v>
      </c>
      <c r="V73" s="97"/>
      <c r="W73" s="97"/>
      <c r="X73" s="97"/>
      <c r="Y73" s="97"/>
      <c r="Z73" s="97"/>
      <c r="AB73" s="123" t="str">
        <f t="shared" si="54"/>
        <v>-</v>
      </c>
      <c r="AC73" s="123" t="str">
        <f t="shared" si="54"/>
        <v>-</v>
      </c>
      <c r="AD73" s="123" t="str">
        <f t="shared" si="54"/>
        <v>-</v>
      </c>
      <c r="AE73" s="123" t="str">
        <f t="shared" si="54"/>
        <v>-</v>
      </c>
      <c r="AF73" s="123" t="str">
        <f t="shared" si="54"/>
        <v>-</v>
      </c>
      <c r="AG73" s="123" t="str">
        <f t="shared" si="54"/>
        <v>-</v>
      </c>
      <c r="AH73" s="123" t="str">
        <f t="shared" si="54"/>
        <v>-</v>
      </c>
      <c r="AI73" s="123" t="str">
        <f t="shared" si="54"/>
        <v>-</v>
      </c>
      <c r="AJ73" s="123" t="str">
        <f t="shared" si="54"/>
        <v>-</v>
      </c>
      <c r="AK73" s="123" t="str">
        <f t="shared" si="54"/>
        <v>-</v>
      </c>
      <c r="AL73" s="123" t="str">
        <f t="shared" si="54"/>
        <v>-</v>
      </c>
      <c r="AM73" s="123" t="str">
        <f t="shared" si="54"/>
        <v>-</v>
      </c>
      <c r="AO73" s="115" t="str">
        <f t="shared" si="55"/>
        <v>-</v>
      </c>
      <c r="AP73" s="115" t="str">
        <f t="shared" si="55"/>
        <v>-</v>
      </c>
      <c r="AQ73" s="115" t="str">
        <f t="shared" si="55"/>
        <v>-</v>
      </c>
      <c r="AR73" s="115" t="str">
        <f t="shared" si="55"/>
        <v>-</v>
      </c>
      <c r="AS73" s="115" t="str">
        <f t="shared" si="55"/>
        <v>-</v>
      </c>
      <c r="AT73" s="115" t="str">
        <f t="shared" si="55"/>
        <v>-</v>
      </c>
      <c r="AU73" s="115">
        <f t="shared" si="55"/>
        <v>1</v>
      </c>
      <c r="AV73" s="115" t="str">
        <f t="shared" si="55"/>
        <v>-</v>
      </c>
      <c r="AW73" s="115" t="str">
        <f t="shared" si="55"/>
        <v>-</v>
      </c>
      <c r="AX73" s="115" t="str">
        <f t="shared" si="55"/>
        <v>-</v>
      </c>
      <c r="AY73" s="115" t="str">
        <f t="shared" si="55"/>
        <v>-</v>
      </c>
      <c r="AZ73" s="115" t="str">
        <f t="shared" si="55"/>
        <v>-</v>
      </c>
      <c r="BB73" s="115" t="str">
        <f t="shared" si="56"/>
        <v>-</v>
      </c>
      <c r="BC73" s="115" t="str">
        <f t="shared" si="56"/>
        <v>-</v>
      </c>
      <c r="BD73" s="115" t="str">
        <f t="shared" si="56"/>
        <v>-</v>
      </c>
      <c r="BE73" s="115" t="str">
        <f t="shared" si="56"/>
        <v>-</v>
      </c>
      <c r="BF73" s="115" t="str">
        <f t="shared" si="56"/>
        <v>-</v>
      </c>
      <c r="BG73" s="115" t="str">
        <f t="shared" si="56"/>
        <v>-</v>
      </c>
      <c r="BH73" s="115">
        <f t="shared" si="56"/>
        <v>1</v>
      </c>
      <c r="BI73" s="115" t="str">
        <f t="shared" si="56"/>
        <v>-</v>
      </c>
      <c r="BJ73" s="115" t="str">
        <f t="shared" si="56"/>
        <v>-</v>
      </c>
      <c r="BK73" s="115" t="str">
        <f t="shared" si="56"/>
        <v>-</v>
      </c>
      <c r="BL73" s="115" t="str">
        <f t="shared" si="56"/>
        <v>-</v>
      </c>
      <c r="BM73" s="115" t="str">
        <f t="shared" si="56"/>
        <v>-</v>
      </c>
      <c r="BO73" s="115" t="str">
        <f t="shared" si="57"/>
        <v>-</v>
      </c>
      <c r="BP73" s="115" t="str">
        <f t="shared" si="57"/>
        <v>-</v>
      </c>
      <c r="BQ73" s="115" t="str">
        <f t="shared" si="57"/>
        <v>-</v>
      </c>
      <c r="BR73" s="115" t="str">
        <f t="shared" si="57"/>
        <v>-</v>
      </c>
      <c r="BS73" s="115" t="str">
        <f t="shared" si="57"/>
        <v>-</v>
      </c>
      <c r="BT73" s="115" t="str">
        <f t="shared" si="57"/>
        <v>-</v>
      </c>
      <c r="BU73" s="115" t="str">
        <f t="shared" si="57"/>
        <v>-</v>
      </c>
      <c r="BV73" s="115" t="str">
        <f t="shared" si="57"/>
        <v>-</v>
      </c>
      <c r="BW73" s="115" t="str">
        <f t="shared" si="57"/>
        <v>-</v>
      </c>
      <c r="BX73" s="115" t="str">
        <f t="shared" si="57"/>
        <v>-</v>
      </c>
      <c r="BY73" s="115" t="str">
        <f t="shared" si="57"/>
        <v>-</v>
      </c>
      <c r="BZ73" s="115" t="str">
        <f t="shared" si="57"/>
        <v>-</v>
      </c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5"/>
      <c r="CM73" s="115"/>
    </row>
    <row r="74" spans="1:91">
      <c r="A74" s="135" t="s">
        <v>111</v>
      </c>
      <c r="B74" s="137" t="s">
        <v>112</v>
      </c>
      <c r="C74" s="100"/>
      <c r="D74" s="100"/>
      <c r="E74" s="100"/>
      <c r="F74" s="100"/>
      <c r="G74" s="100"/>
      <c r="H74" s="119">
        <f t="shared" si="58"/>
        <v>34.126984126984127</v>
      </c>
      <c r="I74" s="100">
        <f t="shared" ref="I74:Z74" si="59">SUM(I75:I83)</f>
        <v>756</v>
      </c>
      <c r="J74" s="100">
        <f t="shared" si="59"/>
        <v>258</v>
      </c>
      <c r="K74" s="100">
        <f t="shared" si="59"/>
        <v>164</v>
      </c>
      <c r="L74" s="100">
        <f t="shared" si="59"/>
        <v>12</v>
      </c>
      <c r="M74" s="100">
        <f t="shared" si="59"/>
        <v>82</v>
      </c>
      <c r="N74" s="100">
        <f t="shared" si="59"/>
        <v>498</v>
      </c>
      <c r="O74" s="100">
        <f t="shared" si="59"/>
        <v>0</v>
      </c>
      <c r="P74" s="100">
        <f t="shared" si="59"/>
        <v>0</v>
      </c>
      <c r="Q74" s="100">
        <f t="shared" si="59"/>
        <v>0</v>
      </c>
      <c r="R74" s="100">
        <f t="shared" si="59"/>
        <v>0</v>
      </c>
      <c r="S74" s="100">
        <f t="shared" si="59"/>
        <v>0</v>
      </c>
      <c r="T74" s="100">
        <f t="shared" si="59"/>
        <v>0</v>
      </c>
      <c r="U74" s="100">
        <f t="shared" si="59"/>
        <v>0</v>
      </c>
      <c r="V74" s="100">
        <f t="shared" si="59"/>
        <v>0</v>
      </c>
      <c r="W74" s="100">
        <f t="shared" si="59"/>
        <v>7</v>
      </c>
      <c r="X74" s="100">
        <f t="shared" si="59"/>
        <v>3</v>
      </c>
      <c r="Y74" s="100">
        <f t="shared" si="59"/>
        <v>0</v>
      </c>
      <c r="Z74" s="100">
        <f t="shared" si="59"/>
        <v>12</v>
      </c>
      <c r="AB74" s="120">
        <f t="shared" ref="AB74:CM74" si="60">SUM(AB75:AB83)</f>
        <v>0</v>
      </c>
      <c r="AC74" s="120">
        <f t="shared" si="60"/>
        <v>0</v>
      </c>
      <c r="AD74" s="120">
        <f t="shared" si="60"/>
        <v>0</v>
      </c>
      <c r="AE74" s="120">
        <f t="shared" si="60"/>
        <v>0</v>
      </c>
      <c r="AF74" s="120">
        <f t="shared" si="60"/>
        <v>0</v>
      </c>
      <c r="AG74" s="120">
        <f t="shared" si="60"/>
        <v>0</v>
      </c>
      <c r="AH74" s="120">
        <f t="shared" si="60"/>
        <v>0</v>
      </c>
      <c r="AI74" s="120">
        <f t="shared" si="60"/>
        <v>0</v>
      </c>
      <c r="AJ74" s="120">
        <f t="shared" si="60"/>
        <v>0</v>
      </c>
      <c r="AK74" s="120">
        <f t="shared" si="60"/>
        <v>0</v>
      </c>
      <c r="AL74" s="120">
        <f t="shared" si="60"/>
        <v>0</v>
      </c>
      <c r="AM74" s="120">
        <f t="shared" si="60"/>
        <v>0</v>
      </c>
      <c r="AO74" s="120">
        <f t="shared" si="60"/>
        <v>0</v>
      </c>
      <c r="AP74" s="120">
        <f t="shared" si="60"/>
        <v>0</v>
      </c>
      <c r="AQ74" s="120">
        <f t="shared" si="60"/>
        <v>0</v>
      </c>
      <c r="AR74" s="120">
        <f t="shared" si="60"/>
        <v>0</v>
      </c>
      <c r="AS74" s="120">
        <f t="shared" si="60"/>
        <v>0</v>
      </c>
      <c r="AT74" s="120">
        <f t="shared" si="60"/>
        <v>0</v>
      </c>
      <c r="AU74" s="120">
        <f t="shared" si="60"/>
        <v>0</v>
      </c>
      <c r="AV74" s="120">
        <f t="shared" si="60"/>
        <v>0</v>
      </c>
      <c r="AW74" s="120">
        <f t="shared" si="60"/>
        <v>2</v>
      </c>
      <c r="AX74" s="120">
        <f t="shared" si="60"/>
        <v>1</v>
      </c>
      <c r="AY74" s="120">
        <f t="shared" si="60"/>
        <v>0</v>
      </c>
      <c r="AZ74" s="120">
        <f t="shared" si="60"/>
        <v>3</v>
      </c>
      <c r="BB74" s="120">
        <f t="shared" si="60"/>
        <v>0</v>
      </c>
      <c r="BC74" s="120">
        <f t="shared" si="60"/>
        <v>0</v>
      </c>
      <c r="BD74" s="120">
        <f t="shared" si="60"/>
        <v>0</v>
      </c>
      <c r="BE74" s="120">
        <f t="shared" si="60"/>
        <v>0</v>
      </c>
      <c r="BF74" s="120">
        <f t="shared" si="60"/>
        <v>0</v>
      </c>
      <c r="BG74" s="120">
        <f t="shared" si="60"/>
        <v>0</v>
      </c>
      <c r="BH74" s="120">
        <f t="shared" si="60"/>
        <v>0</v>
      </c>
      <c r="BI74" s="120">
        <f t="shared" si="60"/>
        <v>0</v>
      </c>
      <c r="BJ74" s="120">
        <f t="shared" si="60"/>
        <v>0</v>
      </c>
      <c r="BK74" s="120">
        <f t="shared" si="60"/>
        <v>0</v>
      </c>
      <c r="BL74" s="120">
        <f t="shared" si="60"/>
        <v>0</v>
      </c>
      <c r="BM74" s="120">
        <f t="shared" si="60"/>
        <v>0</v>
      </c>
      <c r="BO74" s="120">
        <f t="shared" si="60"/>
        <v>0</v>
      </c>
      <c r="BP74" s="120">
        <f t="shared" si="60"/>
        <v>0</v>
      </c>
      <c r="BQ74" s="120">
        <f t="shared" si="60"/>
        <v>0</v>
      </c>
      <c r="BR74" s="120">
        <f t="shared" si="60"/>
        <v>0</v>
      </c>
      <c r="BS74" s="120">
        <f t="shared" si="60"/>
        <v>0</v>
      </c>
      <c r="BT74" s="120">
        <f t="shared" si="60"/>
        <v>0</v>
      </c>
      <c r="BU74" s="120">
        <f t="shared" si="60"/>
        <v>0</v>
      </c>
      <c r="BV74" s="120">
        <f t="shared" si="60"/>
        <v>0</v>
      </c>
      <c r="BW74" s="120">
        <f t="shared" si="60"/>
        <v>0</v>
      </c>
      <c r="BX74" s="120">
        <f t="shared" si="60"/>
        <v>0</v>
      </c>
      <c r="BY74" s="120">
        <f t="shared" si="60"/>
        <v>0</v>
      </c>
      <c r="BZ74" s="120">
        <f t="shared" si="60"/>
        <v>0</v>
      </c>
      <c r="CB74" s="120">
        <f t="shared" si="60"/>
        <v>0</v>
      </c>
      <c r="CC74" s="120">
        <f t="shared" si="60"/>
        <v>0</v>
      </c>
      <c r="CD74" s="120">
        <f t="shared" si="60"/>
        <v>0</v>
      </c>
      <c r="CE74" s="120">
        <f t="shared" si="60"/>
        <v>0</v>
      </c>
      <c r="CF74" s="120">
        <f t="shared" si="60"/>
        <v>0</v>
      </c>
      <c r="CG74" s="120">
        <f t="shared" si="60"/>
        <v>0</v>
      </c>
      <c r="CH74" s="120">
        <f t="shared" si="60"/>
        <v>0</v>
      </c>
      <c r="CI74" s="120">
        <f t="shared" si="60"/>
        <v>0</v>
      </c>
      <c r="CJ74" s="120">
        <f t="shared" si="60"/>
        <v>0</v>
      </c>
      <c r="CK74" s="120">
        <f t="shared" si="60"/>
        <v>0</v>
      </c>
      <c r="CL74" s="120">
        <f t="shared" si="60"/>
        <v>0</v>
      </c>
      <c r="CM74" s="120">
        <f t="shared" si="60"/>
        <v>0</v>
      </c>
    </row>
    <row r="75" spans="1:91">
      <c r="A75" s="138" t="s">
        <v>113</v>
      </c>
      <c r="B75" s="97" t="s">
        <v>240</v>
      </c>
      <c r="C75" s="92"/>
      <c r="D75" s="92">
        <v>12</v>
      </c>
      <c r="E75" s="92"/>
      <c r="F75" s="92"/>
      <c r="G75" s="92"/>
      <c r="H75" s="114">
        <f t="shared" si="58"/>
        <v>32.592592592592595</v>
      </c>
      <c r="I75" s="97">
        <f>J75+N75</f>
        <v>135</v>
      </c>
      <c r="J75" s="97">
        <f t="shared" ref="J75:J83" si="61">O75*O$6+P75*P$6+Q75*Q$6+R75*R$6+S75*S$6+T75*T$6+U75*U$6+V75*V$6+W75*W$6+X75*X$6+Y75*Y$6+Z75*Z$6</f>
        <v>44</v>
      </c>
      <c r="K75" s="97">
        <v>34</v>
      </c>
      <c r="L75" s="97"/>
      <c r="M75" s="97">
        <v>10</v>
      </c>
      <c r="N75" s="97">
        <v>91</v>
      </c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>
        <v>4</v>
      </c>
      <c r="AB75" s="123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23" t="str">
        <f t="shared" si="62"/>
        <v>-</v>
      </c>
      <c r="AD75" s="123" t="str">
        <f t="shared" si="62"/>
        <v>-</v>
      </c>
      <c r="AE75" s="123" t="str">
        <f t="shared" si="62"/>
        <v>-</v>
      </c>
      <c r="AF75" s="123" t="str">
        <f t="shared" si="62"/>
        <v>-</v>
      </c>
      <c r="AG75" s="123" t="str">
        <f t="shared" si="62"/>
        <v>-</v>
      </c>
      <c r="AH75" s="123" t="str">
        <f t="shared" si="62"/>
        <v>-</v>
      </c>
      <c r="AI75" s="123" t="str">
        <f t="shared" si="62"/>
        <v>-</v>
      </c>
      <c r="AJ75" s="123" t="str">
        <f t="shared" si="62"/>
        <v>-</v>
      </c>
      <c r="AK75" s="123" t="str">
        <f t="shared" si="62"/>
        <v>-</v>
      </c>
      <c r="AL75" s="123" t="str">
        <f t="shared" si="62"/>
        <v>-</v>
      </c>
      <c r="AM75" s="123" t="str">
        <f t="shared" si="62"/>
        <v>-</v>
      </c>
      <c r="AO75" s="115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15" t="str">
        <f t="shared" si="63"/>
        <v>-</v>
      </c>
      <c r="AQ75" s="115" t="str">
        <f t="shared" si="63"/>
        <v>-</v>
      </c>
      <c r="AR75" s="115" t="str">
        <f t="shared" si="63"/>
        <v>-</v>
      </c>
      <c r="AS75" s="115" t="str">
        <f t="shared" si="63"/>
        <v>-</v>
      </c>
      <c r="AT75" s="115" t="str">
        <f t="shared" si="63"/>
        <v>-</v>
      </c>
      <c r="AU75" s="115" t="str">
        <f t="shared" si="63"/>
        <v>-</v>
      </c>
      <c r="AV75" s="115" t="str">
        <f t="shared" si="63"/>
        <v>-</v>
      </c>
      <c r="AW75" s="115" t="str">
        <f t="shared" si="63"/>
        <v>-</v>
      </c>
      <c r="AX75" s="115" t="str">
        <f t="shared" si="63"/>
        <v>-</v>
      </c>
      <c r="AY75" s="115" t="str">
        <f t="shared" si="63"/>
        <v>-</v>
      </c>
      <c r="AZ75" s="115">
        <f t="shared" si="63"/>
        <v>1</v>
      </c>
      <c r="BB75" s="115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15" t="str">
        <f t="shared" si="64"/>
        <v>-</v>
      </c>
      <c r="BD75" s="115" t="str">
        <f t="shared" si="64"/>
        <v>-</v>
      </c>
      <c r="BE75" s="115" t="str">
        <f t="shared" si="64"/>
        <v>-</v>
      </c>
      <c r="BF75" s="115" t="str">
        <f t="shared" si="64"/>
        <v>-</v>
      </c>
      <c r="BG75" s="115" t="str">
        <f t="shared" si="64"/>
        <v>-</v>
      </c>
      <c r="BH75" s="115" t="str">
        <f t="shared" si="64"/>
        <v>-</v>
      </c>
      <c r="BI75" s="115" t="str">
        <f t="shared" si="64"/>
        <v>-</v>
      </c>
      <c r="BJ75" s="115" t="str">
        <f t="shared" si="64"/>
        <v>-</v>
      </c>
      <c r="BK75" s="115" t="str">
        <f t="shared" si="64"/>
        <v>-</v>
      </c>
      <c r="BL75" s="115" t="str">
        <f t="shared" si="64"/>
        <v>-</v>
      </c>
      <c r="BM75" s="115" t="str">
        <f t="shared" si="64"/>
        <v>-</v>
      </c>
      <c r="BO75" s="115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15" t="str">
        <f t="shared" si="65"/>
        <v>-</v>
      </c>
      <c r="BQ75" s="115" t="str">
        <f t="shared" si="65"/>
        <v>-</v>
      </c>
      <c r="BR75" s="115" t="str">
        <f t="shared" si="65"/>
        <v>-</v>
      </c>
      <c r="BS75" s="115" t="str">
        <f t="shared" si="65"/>
        <v>-</v>
      </c>
      <c r="BT75" s="115" t="str">
        <f t="shared" si="65"/>
        <v>-</v>
      </c>
      <c r="BU75" s="115" t="str">
        <f t="shared" si="65"/>
        <v>-</v>
      </c>
      <c r="BV75" s="115" t="str">
        <f t="shared" si="65"/>
        <v>-</v>
      </c>
      <c r="BW75" s="115" t="str">
        <f t="shared" si="65"/>
        <v>-</v>
      </c>
      <c r="BX75" s="115" t="str">
        <f t="shared" si="65"/>
        <v>-</v>
      </c>
      <c r="BY75" s="115" t="str">
        <f t="shared" si="65"/>
        <v>-</v>
      </c>
      <c r="BZ75" s="115" t="str">
        <f t="shared" si="65"/>
        <v>-</v>
      </c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5"/>
      <c r="CM75" s="115"/>
    </row>
    <row r="76" spans="1:91">
      <c r="A76" s="138"/>
      <c r="B76" s="133" t="s">
        <v>152</v>
      </c>
      <c r="C76" s="93"/>
      <c r="D76" s="92"/>
      <c r="E76" s="92"/>
      <c r="F76" s="92"/>
      <c r="G76" s="92"/>
      <c r="H76" s="114"/>
      <c r="I76" s="97"/>
      <c r="J76" s="97">
        <f t="shared" si="61"/>
        <v>0</v>
      </c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B76" s="123" t="str">
        <f t="shared" si="62"/>
        <v>-</v>
      </c>
      <c r="AC76" s="123" t="str">
        <f t="shared" si="62"/>
        <v>-</v>
      </c>
      <c r="AD76" s="123" t="str">
        <f t="shared" si="62"/>
        <v>-</v>
      </c>
      <c r="AE76" s="123" t="str">
        <f t="shared" si="62"/>
        <v>-</v>
      </c>
      <c r="AF76" s="123" t="str">
        <f t="shared" si="62"/>
        <v>-</v>
      </c>
      <c r="AG76" s="123" t="str">
        <f t="shared" si="62"/>
        <v>-</v>
      </c>
      <c r="AH76" s="123" t="str">
        <f t="shared" si="62"/>
        <v>-</v>
      </c>
      <c r="AI76" s="123" t="str">
        <f t="shared" si="62"/>
        <v>-</v>
      </c>
      <c r="AJ76" s="123" t="str">
        <f t="shared" si="62"/>
        <v>-</v>
      </c>
      <c r="AK76" s="123" t="str">
        <f t="shared" si="62"/>
        <v>-</v>
      </c>
      <c r="AL76" s="123" t="str">
        <f t="shared" si="62"/>
        <v>-</v>
      </c>
      <c r="AM76" s="123" t="str">
        <f t="shared" si="62"/>
        <v>-</v>
      </c>
      <c r="AO76" s="115" t="str">
        <f t="shared" si="63"/>
        <v>-</v>
      </c>
      <c r="AP76" s="115" t="str">
        <f t="shared" si="63"/>
        <v>-</v>
      </c>
      <c r="AQ76" s="115" t="str">
        <f t="shared" si="63"/>
        <v>-</v>
      </c>
      <c r="AR76" s="115" t="str">
        <f t="shared" si="63"/>
        <v>-</v>
      </c>
      <c r="AS76" s="115" t="str">
        <f t="shared" si="63"/>
        <v>-</v>
      </c>
      <c r="AT76" s="115" t="str">
        <f t="shared" si="63"/>
        <v>-</v>
      </c>
      <c r="AU76" s="115" t="str">
        <f t="shared" si="63"/>
        <v>-</v>
      </c>
      <c r="AV76" s="115" t="str">
        <f t="shared" si="63"/>
        <v>-</v>
      </c>
      <c r="AW76" s="115" t="str">
        <f t="shared" si="63"/>
        <v>-</v>
      </c>
      <c r="AX76" s="115" t="str">
        <f t="shared" si="63"/>
        <v>-</v>
      </c>
      <c r="AY76" s="115" t="str">
        <f t="shared" si="63"/>
        <v>-</v>
      </c>
      <c r="AZ76" s="115" t="str">
        <f t="shared" si="63"/>
        <v>-</v>
      </c>
      <c r="BB76" s="115" t="str">
        <f t="shared" si="64"/>
        <v>-</v>
      </c>
      <c r="BC76" s="115" t="str">
        <f t="shared" si="64"/>
        <v>-</v>
      </c>
      <c r="BD76" s="115" t="str">
        <f t="shared" si="64"/>
        <v>-</v>
      </c>
      <c r="BE76" s="115" t="str">
        <f t="shared" si="64"/>
        <v>-</v>
      </c>
      <c r="BF76" s="115" t="str">
        <f t="shared" si="64"/>
        <v>-</v>
      </c>
      <c r="BG76" s="115" t="str">
        <f t="shared" si="64"/>
        <v>-</v>
      </c>
      <c r="BH76" s="115" t="str">
        <f t="shared" si="64"/>
        <v>-</v>
      </c>
      <c r="BI76" s="115" t="str">
        <f t="shared" si="64"/>
        <v>-</v>
      </c>
      <c r="BJ76" s="115" t="str">
        <f t="shared" si="64"/>
        <v>-</v>
      </c>
      <c r="BK76" s="115" t="str">
        <f t="shared" si="64"/>
        <v>-</v>
      </c>
      <c r="BL76" s="115" t="str">
        <f t="shared" si="64"/>
        <v>-</v>
      </c>
      <c r="BM76" s="115" t="str">
        <f t="shared" si="64"/>
        <v>-</v>
      </c>
      <c r="BO76" s="115" t="str">
        <f t="shared" si="65"/>
        <v>-</v>
      </c>
      <c r="BP76" s="115" t="str">
        <f t="shared" si="65"/>
        <v>-</v>
      </c>
      <c r="BQ76" s="115" t="str">
        <f t="shared" si="65"/>
        <v>-</v>
      </c>
      <c r="BR76" s="115" t="str">
        <f t="shared" si="65"/>
        <v>-</v>
      </c>
      <c r="BS76" s="115" t="str">
        <f t="shared" si="65"/>
        <v>-</v>
      </c>
      <c r="BT76" s="115" t="str">
        <f t="shared" si="65"/>
        <v>-</v>
      </c>
      <c r="BU76" s="115" t="str">
        <f t="shared" si="65"/>
        <v>-</v>
      </c>
      <c r="BV76" s="115" t="str">
        <f t="shared" si="65"/>
        <v>-</v>
      </c>
      <c r="BW76" s="115" t="str">
        <f t="shared" si="65"/>
        <v>-</v>
      </c>
      <c r="BX76" s="115" t="str">
        <f t="shared" si="65"/>
        <v>-</v>
      </c>
      <c r="BY76" s="115" t="str">
        <f t="shared" si="65"/>
        <v>-</v>
      </c>
      <c r="BZ76" s="115" t="str">
        <f t="shared" si="65"/>
        <v>-</v>
      </c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</row>
    <row r="77" spans="1:91">
      <c r="A77" s="134" t="s">
        <v>114</v>
      </c>
      <c r="B77" s="97" t="s">
        <v>238</v>
      </c>
      <c r="C77" s="92"/>
      <c r="D77" s="92">
        <v>9</v>
      </c>
      <c r="E77" s="92"/>
      <c r="F77" s="92"/>
      <c r="G77" s="92"/>
      <c r="H77" s="114">
        <f>J77/I77*100</f>
        <v>35.555555555555557</v>
      </c>
      <c r="I77" s="97">
        <f>J77+N77</f>
        <v>135</v>
      </c>
      <c r="J77" s="97">
        <f t="shared" si="61"/>
        <v>48</v>
      </c>
      <c r="K77" s="97">
        <v>38</v>
      </c>
      <c r="L77" s="97"/>
      <c r="M77" s="97">
        <v>10</v>
      </c>
      <c r="N77" s="97">
        <v>87</v>
      </c>
      <c r="O77" s="97"/>
      <c r="P77" s="97"/>
      <c r="Q77" s="97"/>
      <c r="R77" s="97"/>
      <c r="S77" s="97"/>
      <c r="T77" s="97"/>
      <c r="U77" s="97"/>
      <c r="V77" s="97"/>
      <c r="W77" s="97">
        <v>4</v>
      </c>
      <c r="X77" s="97"/>
      <c r="Y77" s="97"/>
      <c r="Z77" s="97"/>
      <c r="AB77" s="123" t="str">
        <f t="shared" si="62"/>
        <v>-</v>
      </c>
      <c r="AC77" s="123" t="str">
        <f t="shared" si="62"/>
        <v>-</v>
      </c>
      <c r="AD77" s="123" t="str">
        <f t="shared" si="62"/>
        <v>-</v>
      </c>
      <c r="AE77" s="123" t="str">
        <f t="shared" si="62"/>
        <v>-</v>
      </c>
      <c r="AF77" s="123" t="str">
        <f t="shared" si="62"/>
        <v>-</v>
      </c>
      <c r="AG77" s="123" t="str">
        <f t="shared" si="62"/>
        <v>-</v>
      </c>
      <c r="AH77" s="123" t="str">
        <f t="shared" si="62"/>
        <v>-</v>
      </c>
      <c r="AI77" s="123" t="str">
        <f t="shared" si="62"/>
        <v>-</v>
      </c>
      <c r="AJ77" s="123" t="str">
        <f t="shared" si="62"/>
        <v>-</v>
      </c>
      <c r="AK77" s="123" t="str">
        <f t="shared" si="62"/>
        <v>-</v>
      </c>
      <c r="AL77" s="123" t="str">
        <f t="shared" si="62"/>
        <v>-</v>
      </c>
      <c r="AM77" s="123" t="str">
        <f t="shared" si="62"/>
        <v>-</v>
      </c>
      <c r="AO77" s="115" t="str">
        <f t="shared" si="63"/>
        <v>-</v>
      </c>
      <c r="AP77" s="115" t="str">
        <f t="shared" si="63"/>
        <v>-</v>
      </c>
      <c r="AQ77" s="115" t="str">
        <f t="shared" si="63"/>
        <v>-</v>
      </c>
      <c r="AR77" s="115" t="str">
        <f t="shared" si="63"/>
        <v>-</v>
      </c>
      <c r="AS77" s="115" t="str">
        <f t="shared" si="63"/>
        <v>-</v>
      </c>
      <c r="AT77" s="115" t="str">
        <f t="shared" si="63"/>
        <v>-</v>
      </c>
      <c r="AU77" s="115" t="str">
        <f t="shared" si="63"/>
        <v>-</v>
      </c>
      <c r="AV77" s="115" t="str">
        <f t="shared" si="63"/>
        <v>-</v>
      </c>
      <c r="AW77" s="115">
        <f t="shared" si="63"/>
        <v>1</v>
      </c>
      <c r="AX77" s="115" t="str">
        <f t="shared" si="63"/>
        <v>-</v>
      </c>
      <c r="AY77" s="115" t="str">
        <f t="shared" si="63"/>
        <v>-</v>
      </c>
      <c r="AZ77" s="115" t="str">
        <f t="shared" si="63"/>
        <v>-</v>
      </c>
      <c r="BB77" s="115" t="str">
        <f t="shared" si="64"/>
        <v>-</v>
      </c>
      <c r="BC77" s="115" t="str">
        <f t="shared" si="64"/>
        <v>-</v>
      </c>
      <c r="BD77" s="115" t="str">
        <f t="shared" si="64"/>
        <v>-</v>
      </c>
      <c r="BE77" s="115" t="str">
        <f t="shared" si="64"/>
        <v>-</v>
      </c>
      <c r="BF77" s="115" t="str">
        <f t="shared" si="64"/>
        <v>-</v>
      </c>
      <c r="BG77" s="115" t="str">
        <f t="shared" si="64"/>
        <v>-</v>
      </c>
      <c r="BH77" s="115" t="str">
        <f t="shared" si="64"/>
        <v>-</v>
      </c>
      <c r="BI77" s="115" t="str">
        <f t="shared" si="64"/>
        <v>-</v>
      </c>
      <c r="BJ77" s="115" t="str">
        <f t="shared" si="64"/>
        <v>-</v>
      </c>
      <c r="BK77" s="115" t="str">
        <f t="shared" si="64"/>
        <v>-</v>
      </c>
      <c r="BL77" s="115" t="str">
        <f t="shared" si="64"/>
        <v>-</v>
      </c>
      <c r="BM77" s="115" t="str">
        <f t="shared" si="64"/>
        <v>-</v>
      </c>
      <c r="BO77" s="115" t="str">
        <f t="shared" si="65"/>
        <v>-</v>
      </c>
      <c r="BP77" s="115" t="str">
        <f t="shared" si="65"/>
        <v>-</v>
      </c>
      <c r="BQ77" s="115" t="str">
        <f t="shared" si="65"/>
        <v>-</v>
      </c>
      <c r="BR77" s="115" t="str">
        <f t="shared" si="65"/>
        <v>-</v>
      </c>
      <c r="BS77" s="115" t="str">
        <f t="shared" si="65"/>
        <v>-</v>
      </c>
      <c r="BT77" s="115" t="str">
        <f t="shared" si="65"/>
        <v>-</v>
      </c>
      <c r="BU77" s="115" t="str">
        <f t="shared" si="65"/>
        <v>-</v>
      </c>
      <c r="BV77" s="115" t="str">
        <f t="shared" si="65"/>
        <v>-</v>
      </c>
      <c r="BW77" s="115" t="str">
        <f t="shared" si="65"/>
        <v>-</v>
      </c>
      <c r="BX77" s="115" t="str">
        <f t="shared" si="65"/>
        <v>-</v>
      </c>
      <c r="BY77" s="115" t="str">
        <f t="shared" si="65"/>
        <v>-</v>
      </c>
      <c r="BZ77" s="115" t="str">
        <f t="shared" si="65"/>
        <v>-</v>
      </c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</row>
    <row r="78" spans="1:91">
      <c r="A78" s="134"/>
      <c r="B78" s="97" t="s">
        <v>239</v>
      </c>
      <c r="C78" s="92"/>
      <c r="D78" s="92">
        <v>9</v>
      </c>
      <c r="E78" s="92"/>
      <c r="F78" s="92"/>
      <c r="G78" s="92"/>
      <c r="H78" s="114">
        <f>J78/I78*100</f>
        <v>33.333333333333329</v>
      </c>
      <c r="I78" s="97">
        <f>J78+N78</f>
        <v>108</v>
      </c>
      <c r="J78" s="97">
        <f t="shared" si="61"/>
        <v>36</v>
      </c>
      <c r="K78" s="97">
        <v>24</v>
      </c>
      <c r="L78" s="97">
        <v>12</v>
      </c>
      <c r="M78" s="97"/>
      <c r="N78" s="97">
        <v>72</v>
      </c>
      <c r="O78" s="91"/>
      <c r="P78" s="91"/>
      <c r="Q78" s="91"/>
      <c r="R78" s="91"/>
      <c r="S78" s="91"/>
      <c r="T78" s="91"/>
      <c r="U78" s="91"/>
      <c r="V78" s="91"/>
      <c r="W78" s="91">
        <v>3</v>
      </c>
      <c r="X78" s="91"/>
      <c r="Y78" s="91"/>
      <c r="Z78" s="91"/>
      <c r="AB78" s="123" t="str">
        <f t="shared" si="62"/>
        <v>-</v>
      </c>
      <c r="AC78" s="123" t="str">
        <f t="shared" si="62"/>
        <v>-</v>
      </c>
      <c r="AD78" s="123" t="str">
        <f t="shared" si="62"/>
        <v>-</v>
      </c>
      <c r="AE78" s="123" t="str">
        <f t="shared" si="62"/>
        <v>-</v>
      </c>
      <c r="AF78" s="123" t="str">
        <f t="shared" si="62"/>
        <v>-</v>
      </c>
      <c r="AG78" s="123" t="str">
        <f t="shared" si="62"/>
        <v>-</v>
      </c>
      <c r="AH78" s="123" t="str">
        <f t="shared" si="62"/>
        <v>-</v>
      </c>
      <c r="AI78" s="123" t="str">
        <f t="shared" si="62"/>
        <v>-</v>
      </c>
      <c r="AJ78" s="123" t="str">
        <f t="shared" si="62"/>
        <v>-</v>
      </c>
      <c r="AK78" s="123" t="str">
        <f t="shared" si="62"/>
        <v>-</v>
      </c>
      <c r="AL78" s="123" t="str">
        <f t="shared" si="62"/>
        <v>-</v>
      </c>
      <c r="AM78" s="123" t="str">
        <f t="shared" si="62"/>
        <v>-</v>
      </c>
      <c r="AO78" s="115" t="str">
        <f t="shared" si="63"/>
        <v>-</v>
      </c>
      <c r="AP78" s="115" t="str">
        <f t="shared" si="63"/>
        <v>-</v>
      </c>
      <c r="AQ78" s="115" t="str">
        <f t="shared" si="63"/>
        <v>-</v>
      </c>
      <c r="AR78" s="115" t="str">
        <f t="shared" si="63"/>
        <v>-</v>
      </c>
      <c r="AS78" s="115" t="str">
        <f t="shared" si="63"/>
        <v>-</v>
      </c>
      <c r="AT78" s="115" t="str">
        <f t="shared" si="63"/>
        <v>-</v>
      </c>
      <c r="AU78" s="115" t="str">
        <f t="shared" si="63"/>
        <v>-</v>
      </c>
      <c r="AV78" s="115" t="str">
        <f t="shared" si="63"/>
        <v>-</v>
      </c>
      <c r="AW78" s="115">
        <f t="shared" si="63"/>
        <v>1</v>
      </c>
      <c r="AX78" s="115" t="str">
        <f t="shared" si="63"/>
        <v>-</v>
      </c>
      <c r="AY78" s="115" t="str">
        <f t="shared" si="63"/>
        <v>-</v>
      </c>
      <c r="AZ78" s="115" t="str">
        <f t="shared" si="63"/>
        <v>-</v>
      </c>
      <c r="BB78" s="115" t="str">
        <f t="shared" si="64"/>
        <v>-</v>
      </c>
      <c r="BC78" s="115" t="str">
        <f t="shared" si="64"/>
        <v>-</v>
      </c>
      <c r="BD78" s="115" t="str">
        <f t="shared" si="64"/>
        <v>-</v>
      </c>
      <c r="BE78" s="115" t="str">
        <f t="shared" si="64"/>
        <v>-</v>
      </c>
      <c r="BF78" s="115" t="str">
        <f t="shared" si="64"/>
        <v>-</v>
      </c>
      <c r="BG78" s="115" t="str">
        <f t="shared" si="64"/>
        <v>-</v>
      </c>
      <c r="BH78" s="115" t="str">
        <f t="shared" si="64"/>
        <v>-</v>
      </c>
      <c r="BI78" s="115" t="str">
        <f t="shared" si="64"/>
        <v>-</v>
      </c>
      <c r="BJ78" s="115" t="str">
        <f t="shared" si="64"/>
        <v>-</v>
      </c>
      <c r="BK78" s="115" t="str">
        <f t="shared" si="64"/>
        <v>-</v>
      </c>
      <c r="BL78" s="115" t="str">
        <f t="shared" si="64"/>
        <v>-</v>
      </c>
      <c r="BM78" s="115" t="str">
        <f t="shared" si="64"/>
        <v>-</v>
      </c>
      <c r="BO78" s="115" t="str">
        <f t="shared" si="65"/>
        <v>-</v>
      </c>
      <c r="BP78" s="115" t="str">
        <f t="shared" si="65"/>
        <v>-</v>
      </c>
      <c r="BQ78" s="115" t="str">
        <f t="shared" si="65"/>
        <v>-</v>
      </c>
      <c r="BR78" s="115" t="str">
        <f t="shared" si="65"/>
        <v>-</v>
      </c>
      <c r="BS78" s="115" t="str">
        <f t="shared" si="65"/>
        <v>-</v>
      </c>
      <c r="BT78" s="115" t="str">
        <f t="shared" si="65"/>
        <v>-</v>
      </c>
      <c r="BU78" s="115" t="str">
        <f t="shared" si="65"/>
        <v>-</v>
      </c>
      <c r="BV78" s="115" t="str">
        <f t="shared" si="65"/>
        <v>-</v>
      </c>
      <c r="BW78" s="115" t="str">
        <f t="shared" si="65"/>
        <v>-</v>
      </c>
      <c r="BX78" s="115" t="str">
        <f t="shared" si="65"/>
        <v>-</v>
      </c>
      <c r="BY78" s="115" t="str">
        <f t="shared" si="65"/>
        <v>-</v>
      </c>
      <c r="BZ78" s="115" t="str">
        <f t="shared" si="65"/>
        <v>-</v>
      </c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</row>
    <row r="79" spans="1:91">
      <c r="A79" s="139" t="s">
        <v>115</v>
      </c>
      <c r="B79" s="97" t="s">
        <v>151</v>
      </c>
      <c r="C79" s="92"/>
      <c r="D79" s="92">
        <v>12</v>
      </c>
      <c r="E79" s="92"/>
      <c r="F79" s="92"/>
      <c r="G79" s="92"/>
      <c r="H79" s="114">
        <f>J79/I79*100</f>
        <v>32.592592592592595</v>
      </c>
      <c r="I79" s="97">
        <f>J79+N79</f>
        <v>135</v>
      </c>
      <c r="J79" s="97">
        <f t="shared" si="61"/>
        <v>44</v>
      </c>
      <c r="K79" s="91">
        <v>34</v>
      </c>
      <c r="L79" s="91"/>
      <c r="M79" s="91">
        <v>10</v>
      </c>
      <c r="N79" s="91">
        <v>91</v>
      </c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>
        <v>4</v>
      </c>
      <c r="AB79" s="123" t="str">
        <f t="shared" si="62"/>
        <v>-</v>
      </c>
      <c r="AC79" s="123" t="str">
        <f t="shared" si="62"/>
        <v>-</v>
      </c>
      <c r="AD79" s="123" t="str">
        <f t="shared" si="62"/>
        <v>-</v>
      </c>
      <c r="AE79" s="123" t="str">
        <f t="shared" si="62"/>
        <v>-</v>
      </c>
      <c r="AF79" s="123" t="str">
        <f t="shared" si="62"/>
        <v>-</v>
      </c>
      <c r="AG79" s="123" t="str">
        <f t="shared" si="62"/>
        <v>-</v>
      </c>
      <c r="AH79" s="123" t="str">
        <f t="shared" si="62"/>
        <v>-</v>
      </c>
      <c r="AI79" s="123" t="str">
        <f t="shared" si="62"/>
        <v>-</v>
      </c>
      <c r="AJ79" s="123" t="str">
        <f t="shared" si="62"/>
        <v>-</v>
      </c>
      <c r="AK79" s="123" t="str">
        <f t="shared" si="62"/>
        <v>-</v>
      </c>
      <c r="AL79" s="123" t="str">
        <f t="shared" si="62"/>
        <v>-</v>
      </c>
      <c r="AM79" s="123" t="str">
        <f t="shared" si="62"/>
        <v>-</v>
      </c>
      <c r="AO79" s="115" t="str">
        <f t="shared" si="63"/>
        <v>-</v>
      </c>
      <c r="AP79" s="115" t="str">
        <f t="shared" si="63"/>
        <v>-</v>
      </c>
      <c r="AQ79" s="115" t="str">
        <f t="shared" si="63"/>
        <v>-</v>
      </c>
      <c r="AR79" s="115" t="str">
        <f t="shared" si="63"/>
        <v>-</v>
      </c>
      <c r="AS79" s="115" t="str">
        <f t="shared" si="63"/>
        <v>-</v>
      </c>
      <c r="AT79" s="115" t="str">
        <f t="shared" si="63"/>
        <v>-</v>
      </c>
      <c r="AU79" s="115" t="str">
        <f t="shared" si="63"/>
        <v>-</v>
      </c>
      <c r="AV79" s="115" t="str">
        <f t="shared" si="63"/>
        <v>-</v>
      </c>
      <c r="AW79" s="115" t="str">
        <f t="shared" si="63"/>
        <v>-</v>
      </c>
      <c r="AX79" s="115" t="str">
        <f t="shared" si="63"/>
        <v>-</v>
      </c>
      <c r="AY79" s="115" t="str">
        <f t="shared" si="63"/>
        <v>-</v>
      </c>
      <c r="AZ79" s="115">
        <f t="shared" si="63"/>
        <v>1</v>
      </c>
      <c r="BB79" s="115" t="str">
        <f t="shared" si="64"/>
        <v>-</v>
      </c>
      <c r="BC79" s="115" t="str">
        <f t="shared" si="64"/>
        <v>-</v>
      </c>
      <c r="BD79" s="115" t="str">
        <f t="shared" si="64"/>
        <v>-</v>
      </c>
      <c r="BE79" s="115" t="str">
        <f t="shared" si="64"/>
        <v>-</v>
      </c>
      <c r="BF79" s="115" t="str">
        <f t="shared" si="64"/>
        <v>-</v>
      </c>
      <c r="BG79" s="115" t="str">
        <f t="shared" si="64"/>
        <v>-</v>
      </c>
      <c r="BH79" s="115" t="str">
        <f t="shared" si="64"/>
        <v>-</v>
      </c>
      <c r="BI79" s="115" t="str">
        <f t="shared" si="64"/>
        <v>-</v>
      </c>
      <c r="BJ79" s="115" t="str">
        <f t="shared" si="64"/>
        <v>-</v>
      </c>
      <c r="BK79" s="115" t="str">
        <f t="shared" si="64"/>
        <v>-</v>
      </c>
      <c r="BL79" s="115" t="str">
        <f t="shared" si="64"/>
        <v>-</v>
      </c>
      <c r="BM79" s="115" t="str">
        <f t="shared" si="64"/>
        <v>-</v>
      </c>
      <c r="BO79" s="115" t="str">
        <f t="shared" si="65"/>
        <v>-</v>
      </c>
      <c r="BP79" s="115" t="str">
        <f t="shared" si="65"/>
        <v>-</v>
      </c>
      <c r="BQ79" s="115" t="str">
        <f t="shared" si="65"/>
        <v>-</v>
      </c>
      <c r="BR79" s="115" t="str">
        <f t="shared" si="65"/>
        <v>-</v>
      </c>
      <c r="BS79" s="115" t="str">
        <f t="shared" si="65"/>
        <v>-</v>
      </c>
      <c r="BT79" s="115" t="str">
        <f t="shared" si="65"/>
        <v>-</v>
      </c>
      <c r="BU79" s="115" t="str">
        <f t="shared" si="65"/>
        <v>-</v>
      </c>
      <c r="BV79" s="115" t="str">
        <f t="shared" si="65"/>
        <v>-</v>
      </c>
      <c r="BW79" s="115" t="str">
        <f t="shared" si="65"/>
        <v>-</v>
      </c>
      <c r="BX79" s="115" t="str">
        <f t="shared" si="65"/>
        <v>-</v>
      </c>
      <c r="BY79" s="115" t="str">
        <f t="shared" si="65"/>
        <v>-</v>
      </c>
      <c r="BZ79" s="115" t="str">
        <f t="shared" si="65"/>
        <v>-</v>
      </c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</row>
    <row r="80" spans="1:91" ht="26.4">
      <c r="A80" s="139"/>
      <c r="B80" s="140" t="s">
        <v>150</v>
      </c>
      <c r="C80" s="92"/>
      <c r="D80" s="92"/>
      <c r="E80" s="92"/>
      <c r="F80" s="92"/>
      <c r="G80" s="92"/>
      <c r="H80" s="114"/>
      <c r="I80" s="97"/>
      <c r="J80" s="97">
        <f t="shared" si="61"/>
        <v>0</v>
      </c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B80" s="123" t="str">
        <f t="shared" si="62"/>
        <v>-</v>
      </c>
      <c r="AC80" s="123" t="str">
        <f t="shared" si="62"/>
        <v>-</v>
      </c>
      <c r="AD80" s="123" t="str">
        <f t="shared" si="62"/>
        <v>-</v>
      </c>
      <c r="AE80" s="123" t="str">
        <f t="shared" si="62"/>
        <v>-</v>
      </c>
      <c r="AF80" s="123" t="str">
        <f t="shared" si="62"/>
        <v>-</v>
      </c>
      <c r="AG80" s="123" t="str">
        <f t="shared" si="62"/>
        <v>-</v>
      </c>
      <c r="AH80" s="123" t="str">
        <f t="shared" si="62"/>
        <v>-</v>
      </c>
      <c r="AI80" s="123" t="str">
        <f t="shared" si="62"/>
        <v>-</v>
      </c>
      <c r="AJ80" s="123" t="str">
        <f t="shared" si="62"/>
        <v>-</v>
      </c>
      <c r="AK80" s="123" t="str">
        <f t="shared" si="62"/>
        <v>-</v>
      </c>
      <c r="AL80" s="123" t="str">
        <f t="shared" si="62"/>
        <v>-</v>
      </c>
      <c r="AM80" s="123" t="str">
        <f t="shared" si="62"/>
        <v>-</v>
      </c>
      <c r="AO80" s="115" t="str">
        <f t="shared" si="63"/>
        <v>-</v>
      </c>
      <c r="AP80" s="115" t="str">
        <f t="shared" si="63"/>
        <v>-</v>
      </c>
      <c r="AQ80" s="115" t="str">
        <f t="shared" si="63"/>
        <v>-</v>
      </c>
      <c r="AR80" s="115" t="str">
        <f t="shared" si="63"/>
        <v>-</v>
      </c>
      <c r="AS80" s="115" t="str">
        <f t="shared" si="63"/>
        <v>-</v>
      </c>
      <c r="AT80" s="115" t="str">
        <f t="shared" si="63"/>
        <v>-</v>
      </c>
      <c r="AU80" s="115" t="str">
        <f t="shared" si="63"/>
        <v>-</v>
      </c>
      <c r="AV80" s="115" t="str">
        <f t="shared" si="63"/>
        <v>-</v>
      </c>
      <c r="AW80" s="115" t="str">
        <f t="shared" si="63"/>
        <v>-</v>
      </c>
      <c r="AX80" s="115" t="str">
        <f t="shared" si="63"/>
        <v>-</v>
      </c>
      <c r="AY80" s="115" t="str">
        <f t="shared" si="63"/>
        <v>-</v>
      </c>
      <c r="AZ80" s="115" t="str">
        <f t="shared" si="63"/>
        <v>-</v>
      </c>
      <c r="BB80" s="115" t="str">
        <f t="shared" si="64"/>
        <v>-</v>
      </c>
      <c r="BC80" s="115" t="str">
        <f t="shared" si="64"/>
        <v>-</v>
      </c>
      <c r="BD80" s="115" t="str">
        <f t="shared" si="64"/>
        <v>-</v>
      </c>
      <c r="BE80" s="115" t="str">
        <f t="shared" si="64"/>
        <v>-</v>
      </c>
      <c r="BF80" s="115" t="str">
        <f t="shared" si="64"/>
        <v>-</v>
      </c>
      <c r="BG80" s="115" t="str">
        <f t="shared" si="64"/>
        <v>-</v>
      </c>
      <c r="BH80" s="115" t="str">
        <f t="shared" si="64"/>
        <v>-</v>
      </c>
      <c r="BI80" s="115" t="str">
        <f t="shared" si="64"/>
        <v>-</v>
      </c>
      <c r="BJ80" s="115" t="str">
        <f t="shared" si="64"/>
        <v>-</v>
      </c>
      <c r="BK80" s="115" t="str">
        <f t="shared" si="64"/>
        <v>-</v>
      </c>
      <c r="BL80" s="115" t="str">
        <f t="shared" si="64"/>
        <v>-</v>
      </c>
      <c r="BM80" s="115" t="str">
        <f t="shared" si="64"/>
        <v>-</v>
      </c>
      <c r="BO80" s="115" t="str">
        <f t="shared" si="65"/>
        <v>-</v>
      </c>
      <c r="BP80" s="115" t="str">
        <f t="shared" si="65"/>
        <v>-</v>
      </c>
      <c r="BQ80" s="115" t="str">
        <f t="shared" si="65"/>
        <v>-</v>
      </c>
      <c r="BR80" s="115" t="str">
        <f t="shared" si="65"/>
        <v>-</v>
      </c>
      <c r="BS80" s="115" t="str">
        <f t="shared" si="65"/>
        <v>-</v>
      </c>
      <c r="BT80" s="115" t="str">
        <f t="shared" si="65"/>
        <v>-</v>
      </c>
      <c r="BU80" s="115" t="str">
        <f t="shared" si="65"/>
        <v>-</v>
      </c>
      <c r="BV80" s="115" t="str">
        <f t="shared" si="65"/>
        <v>-</v>
      </c>
      <c r="BW80" s="115" t="str">
        <f t="shared" si="65"/>
        <v>-</v>
      </c>
      <c r="BX80" s="115" t="str">
        <f t="shared" si="65"/>
        <v>-</v>
      </c>
      <c r="BY80" s="115" t="str">
        <f t="shared" si="65"/>
        <v>-</v>
      </c>
      <c r="BZ80" s="115" t="str">
        <f t="shared" si="65"/>
        <v>-</v>
      </c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</row>
    <row r="81" spans="1:91">
      <c r="A81" s="139" t="s">
        <v>116</v>
      </c>
      <c r="B81" s="97" t="s">
        <v>153</v>
      </c>
      <c r="C81" s="92"/>
      <c r="D81" s="92">
        <v>12</v>
      </c>
      <c r="E81" s="92"/>
      <c r="F81" s="92"/>
      <c r="G81" s="92"/>
      <c r="H81" s="114">
        <f>J81/I81*100</f>
        <v>32.592592592592595</v>
      </c>
      <c r="I81" s="97">
        <f>J81+N81</f>
        <v>135</v>
      </c>
      <c r="J81" s="97">
        <f t="shared" si="61"/>
        <v>44</v>
      </c>
      <c r="K81" s="91">
        <v>34</v>
      </c>
      <c r="L81" s="91"/>
      <c r="M81" s="91">
        <v>10</v>
      </c>
      <c r="N81" s="91">
        <v>91</v>
      </c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>
        <v>4</v>
      </c>
      <c r="AB81" s="123" t="str">
        <f t="shared" si="62"/>
        <v>-</v>
      </c>
      <c r="AC81" s="123" t="str">
        <f t="shared" si="62"/>
        <v>-</v>
      </c>
      <c r="AD81" s="123" t="str">
        <f t="shared" si="62"/>
        <v>-</v>
      </c>
      <c r="AE81" s="123" t="str">
        <f t="shared" si="62"/>
        <v>-</v>
      </c>
      <c r="AF81" s="123" t="str">
        <f t="shared" si="62"/>
        <v>-</v>
      </c>
      <c r="AG81" s="123" t="str">
        <f t="shared" si="62"/>
        <v>-</v>
      </c>
      <c r="AH81" s="123" t="str">
        <f t="shared" si="62"/>
        <v>-</v>
      </c>
      <c r="AI81" s="123" t="str">
        <f t="shared" si="62"/>
        <v>-</v>
      </c>
      <c r="AJ81" s="123" t="str">
        <f t="shared" si="62"/>
        <v>-</v>
      </c>
      <c r="AK81" s="123" t="str">
        <f t="shared" si="62"/>
        <v>-</v>
      </c>
      <c r="AL81" s="123" t="str">
        <f t="shared" si="62"/>
        <v>-</v>
      </c>
      <c r="AM81" s="123" t="str">
        <f t="shared" si="62"/>
        <v>-</v>
      </c>
      <c r="AO81" s="115" t="str">
        <f t="shared" si="63"/>
        <v>-</v>
      </c>
      <c r="AP81" s="115" t="str">
        <f t="shared" si="63"/>
        <v>-</v>
      </c>
      <c r="AQ81" s="115" t="str">
        <f t="shared" si="63"/>
        <v>-</v>
      </c>
      <c r="AR81" s="115" t="str">
        <f t="shared" si="63"/>
        <v>-</v>
      </c>
      <c r="AS81" s="115" t="str">
        <f t="shared" si="63"/>
        <v>-</v>
      </c>
      <c r="AT81" s="115" t="str">
        <f t="shared" si="63"/>
        <v>-</v>
      </c>
      <c r="AU81" s="115" t="str">
        <f t="shared" si="63"/>
        <v>-</v>
      </c>
      <c r="AV81" s="115" t="str">
        <f t="shared" si="63"/>
        <v>-</v>
      </c>
      <c r="AW81" s="115" t="str">
        <f t="shared" si="63"/>
        <v>-</v>
      </c>
      <c r="AX81" s="115" t="str">
        <f t="shared" si="63"/>
        <v>-</v>
      </c>
      <c r="AY81" s="115" t="str">
        <f t="shared" si="63"/>
        <v>-</v>
      </c>
      <c r="AZ81" s="115">
        <f t="shared" si="63"/>
        <v>1</v>
      </c>
      <c r="BB81" s="115" t="str">
        <f t="shared" si="64"/>
        <v>-</v>
      </c>
      <c r="BC81" s="115" t="str">
        <f t="shared" si="64"/>
        <v>-</v>
      </c>
      <c r="BD81" s="115" t="str">
        <f t="shared" si="64"/>
        <v>-</v>
      </c>
      <c r="BE81" s="115" t="str">
        <f t="shared" si="64"/>
        <v>-</v>
      </c>
      <c r="BF81" s="115" t="str">
        <f t="shared" si="64"/>
        <v>-</v>
      </c>
      <c r="BG81" s="115" t="str">
        <f t="shared" si="64"/>
        <v>-</v>
      </c>
      <c r="BH81" s="115" t="str">
        <f t="shared" si="64"/>
        <v>-</v>
      </c>
      <c r="BI81" s="115" t="str">
        <f t="shared" si="64"/>
        <v>-</v>
      </c>
      <c r="BJ81" s="115" t="str">
        <f t="shared" si="64"/>
        <v>-</v>
      </c>
      <c r="BK81" s="115" t="str">
        <f t="shared" si="64"/>
        <v>-</v>
      </c>
      <c r="BL81" s="115" t="str">
        <f t="shared" si="64"/>
        <v>-</v>
      </c>
      <c r="BM81" s="115" t="str">
        <f t="shared" si="64"/>
        <v>-</v>
      </c>
      <c r="BO81" s="115" t="str">
        <f t="shared" si="65"/>
        <v>-</v>
      </c>
      <c r="BP81" s="115" t="str">
        <f t="shared" si="65"/>
        <v>-</v>
      </c>
      <c r="BQ81" s="115" t="str">
        <f t="shared" si="65"/>
        <v>-</v>
      </c>
      <c r="BR81" s="115" t="str">
        <f t="shared" si="65"/>
        <v>-</v>
      </c>
      <c r="BS81" s="115" t="str">
        <f t="shared" si="65"/>
        <v>-</v>
      </c>
      <c r="BT81" s="115" t="str">
        <f t="shared" si="65"/>
        <v>-</v>
      </c>
      <c r="BU81" s="115" t="str">
        <f t="shared" si="65"/>
        <v>-</v>
      </c>
      <c r="BV81" s="115" t="str">
        <f t="shared" si="65"/>
        <v>-</v>
      </c>
      <c r="BW81" s="115" t="str">
        <f t="shared" si="65"/>
        <v>-</v>
      </c>
      <c r="BX81" s="115" t="str">
        <f t="shared" si="65"/>
        <v>-</v>
      </c>
      <c r="BY81" s="115" t="str">
        <f t="shared" si="65"/>
        <v>-</v>
      </c>
      <c r="BZ81" s="115" t="str">
        <f t="shared" si="65"/>
        <v>-</v>
      </c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</row>
    <row r="82" spans="1:91">
      <c r="A82" s="139"/>
      <c r="B82" s="133" t="s">
        <v>154</v>
      </c>
      <c r="C82" s="93"/>
      <c r="D82" s="92"/>
      <c r="E82" s="92"/>
      <c r="F82" s="92"/>
      <c r="G82" s="92"/>
      <c r="H82" s="114"/>
      <c r="I82" s="97"/>
      <c r="J82" s="97">
        <f t="shared" si="61"/>
        <v>0</v>
      </c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B82" s="123" t="str">
        <f t="shared" si="62"/>
        <v>-</v>
      </c>
      <c r="AC82" s="123" t="str">
        <f t="shared" si="62"/>
        <v>-</v>
      </c>
      <c r="AD82" s="123" t="str">
        <f t="shared" si="62"/>
        <v>-</v>
      </c>
      <c r="AE82" s="123" t="str">
        <f t="shared" si="62"/>
        <v>-</v>
      </c>
      <c r="AF82" s="123" t="str">
        <f t="shared" si="62"/>
        <v>-</v>
      </c>
      <c r="AG82" s="123" t="str">
        <f t="shared" si="62"/>
        <v>-</v>
      </c>
      <c r="AH82" s="123" t="str">
        <f t="shared" si="62"/>
        <v>-</v>
      </c>
      <c r="AI82" s="123" t="str">
        <f t="shared" si="62"/>
        <v>-</v>
      </c>
      <c r="AJ82" s="123" t="str">
        <f t="shared" si="62"/>
        <v>-</v>
      </c>
      <c r="AK82" s="123" t="str">
        <f t="shared" si="62"/>
        <v>-</v>
      </c>
      <c r="AL82" s="123" t="str">
        <f t="shared" si="62"/>
        <v>-</v>
      </c>
      <c r="AM82" s="123" t="str">
        <f t="shared" si="62"/>
        <v>-</v>
      </c>
      <c r="AO82" s="115" t="str">
        <f t="shared" si="63"/>
        <v>-</v>
      </c>
      <c r="AP82" s="115" t="str">
        <f t="shared" si="63"/>
        <v>-</v>
      </c>
      <c r="AQ82" s="115" t="str">
        <f t="shared" si="63"/>
        <v>-</v>
      </c>
      <c r="AR82" s="115" t="str">
        <f t="shared" si="63"/>
        <v>-</v>
      </c>
      <c r="AS82" s="115" t="str">
        <f t="shared" si="63"/>
        <v>-</v>
      </c>
      <c r="AT82" s="115" t="str">
        <f t="shared" si="63"/>
        <v>-</v>
      </c>
      <c r="AU82" s="115" t="str">
        <f t="shared" si="63"/>
        <v>-</v>
      </c>
      <c r="AV82" s="115" t="str">
        <f t="shared" si="63"/>
        <v>-</v>
      </c>
      <c r="AW82" s="115" t="str">
        <f t="shared" si="63"/>
        <v>-</v>
      </c>
      <c r="AX82" s="115" t="str">
        <f t="shared" si="63"/>
        <v>-</v>
      </c>
      <c r="AY82" s="115" t="str">
        <f t="shared" si="63"/>
        <v>-</v>
      </c>
      <c r="AZ82" s="115" t="str">
        <f t="shared" si="63"/>
        <v>-</v>
      </c>
      <c r="BB82" s="115" t="str">
        <f t="shared" si="64"/>
        <v>-</v>
      </c>
      <c r="BC82" s="115" t="str">
        <f t="shared" si="64"/>
        <v>-</v>
      </c>
      <c r="BD82" s="115" t="str">
        <f t="shared" si="64"/>
        <v>-</v>
      </c>
      <c r="BE82" s="115" t="str">
        <f t="shared" si="64"/>
        <v>-</v>
      </c>
      <c r="BF82" s="115" t="str">
        <f t="shared" si="64"/>
        <v>-</v>
      </c>
      <c r="BG82" s="115" t="str">
        <f t="shared" si="64"/>
        <v>-</v>
      </c>
      <c r="BH82" s="115" t="str">
        <f t="shared" si="64"/>
        <v>-</v>
      </c>
      <c r="BI82" s="115" t="str">
        <f t="shared" si="64"/>
        <v>-</v>
      </c>
      <c r="BJ82" s="115" t="str">
        <f t="shared" si="64"/>
        <v>-</v>
      </c>
      <c r="BK82" s="115" t="str">
        <f t="shared" si="64"/>
        <v>-</v>
      </c>
      <c r="BL82" s="115" t="str">
        <f t="shared" si="64"/>
        <v>-</v>
      </c>
      <c r="BM82" s="115" t="str">
        <f t="shared" si="64"/>
        <v>-</v>
      </c>
      <c r="BO82" s="115" t="str">
        <f t="shared" si="65"/>
        <v>-</v>
      </c>
      <c r="BP82" s="115" t="str">
        <f t="shared" si="65"/>
        <v>-</v>
      </c>
      <c r="BQ82" s="115" t="str">
        <f t="shared" si="65"/>
        <v>-</v>
      </c>
      <c r="BR82" s="115" t="str">
        <f t="shared" si="65"/>
        <v>-</v>
      </c>
      <c r="BS82" s="115" t="str">
        <f t="shared" si="65"/>
        <v>-</v>
      </c>
      <c r="BT82" s="115" t="str">
        <f t="shared" si="65"/>
        <v>-</v>
      </c>
      <c r="BU82" s="115" t="str">
        <f t="shared" si="65"/>
        <v>-</v>
      </c>
      <c r="BV82" s="115" t="str">
        <f t="shared" si="65"/>
        <v>-</v>
      </c>
      <c r="BW82" s="115" t="str">
        <f t="shared" si="65"/>
        <v>-</v>
      </c>
      <c r="BX82" s="115" t="str">
        <f t="shared" si="65"/>
        <v>-</v>
      </c>
      <c r="BY82" s="115" t="str">
        <f t="shared" si="65"/>
        <v>-</v>
      </c>
      <c r="BZ82" s="115" t="str">
        <f t="shared" si="65"/>
        <v>-</v>
      </c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</row>
    <row r="83" spans="1:91">
      <c r="A83" s="141" t="s">
        <v>117</v>
      </c>
      <c r="B83" s="142" t="s">
        <v>46</v>
      </c>
      <c r="C83" s="143"/>
      <c r="D83" s="143">
        <v>10</v>
      </c>
      <c r="E83" s="143"/>
      <c r="F83" s="143"/>
      <c r="G83" s="143"/>
      <c r="H83" s="114">
        <f>J83/I83*100</f>
        <v>38.888888888888893</v>
      </c>
      <c r="I83" s="144">
        <f>J83+N83</f>
        <v>108</v>
      </c>
      <c r="J83" s="144">
        <f t="shared" si="61"/>
        <v>42</v>
      </c>
      <c r="K83" s="145"/>
      <c r="L83" s="145"/>
      <c r="M83" s="145">
        <v>42</v>
      </c>
      <c r="N83" s="145">
        <v>66</v>
      </c>
      <c r="O83" s="145"/>
      <c r="P83" s="145"/>
      <c r="Q83" s="145"/>
      <c r="R83" s="145"/>
      <c r="S83" s="145"/>
      <c r="T83" s="145"/>
      <c r="U83" s="145"/>
      <c r="V83" s="145"/>
      <c r="W83" s="145"/>
      <c r="X83" s="145">
        <v>3</v>
      </c>
      <c r="Y83" s="145"/>
      <c r="Z83" s="145"/>
      <c r="AB83" s="123" t="str">
        <f t="shared" si="62"/>
        <v>-</v>
      </c>
      <c r="AC83" s="123" t="str">
        <f t="shared" si="62"/>
        <v>-</v>
      </c>
      <c r="AD83" s="123" t="str">
        <f t="shared" si="62"/>
        <v>-</v>
      </c>
      <c r="AE83" s="123" t="str">
        <f t="shared" si="62"/>
        <v>-</v>
      </c>
      <c r="AF83" s="123" t="str">
        <f t="shared" si="62"/>
        <v>-</v>
      </c>
      <c r="AG83" s="123" t="str">
        <f t="shared" si="62"/>
        <v>-</v>
      </c>
      <c r="AH83" s="123" t="str">
        <f t="shared" si="62"/>
        <v>-</v>
      </c>
      <c r="AI83" s="123" t="str">
        <f t="shared" si="62"/>
        <v>-</v>
      </c>
      <c r="AJ83" s="123" t="str">
        <f t="shared" si="62"/>
        <v>-</v>
      </c>
      <c r="AK83" s="123" t="str">
        <f t="shared" si="62"/>
        <v>-</v>
      </c>
      <c r="AL83" s="123" t="str">
        <f t="shared" si="62"/>
        <v>-</v>
      </c>
      <c r="AM83" s="123" t="str">
        <f t="shared" si="62"/>
        <v>-</v>
      </c>
      <c r="AO83" s="115" t="str">
        <f t="shared" si="63"/>
        <v>-</v>
      </c>
      <c r="AP83" s="115" t="str">
        <f t="shared" si="63"/>
        <v>-</v>
      </c>
      <c r="AQ83" s="115" t="str">
        <f t="shared" si="63"/>
        <v>-</v>
      </c>
      <c r="AR83" s="115" t="str">
        <f t="shared" si="63"/>
        <v>-</v>
      </c>
      <c r="AS83" s="115" t="str">
        <f t="shared" si="63"/>
        <v>-</v>
      </c>
      <c r="AT83" s="115" t="str">
        <f t="shared" si="63"/>
        <v>-</v>
      </c>
      <c r="AU83" s="115" t="str">
        <f t="shared" si="63"/>
        <v>-</v>
      </c>
      <c r="AV83" s="115" t="str">
        <f t="shared" si="63"/>
        <v>-</v>
      </c>
      <c r="AW83" s="115" t="str">
        <f t="shared" si="63"/>
        <v>-</v>
      </c>
      <c r="AX83" s="115">
        <f t="shared" si="63"/>
        <v>1</v>
      </c>
      <c r="AY83" s="115" t="str">
        <f t="shared" si="63"/>
        <v>-</v>
      </c>
      <c r="AZ83" s="115" t="str">
        <f t="shared" si="63"/>
        <v>-</v>
      </c>
      <c r="BB83" s="115" t="str">
        <f t="shared" si="64"/>
        <v>-</v>
      </c>
      <c r="BC83" s="115" t="str">
        <f t="shared" si="64"/>
        <v>-</v>
      </c>
      <c r="BD83" s="115" t="str">
        <f t="shared" si="64"/>
        <v>-</v>
      </c>
      <c r="BE83" s="115" t="str">
        <f t="shared" si="64"/>
        <v>-</v>
      </c>
      <c r="BF83" s="115" t="str">
        <f t="shared" si="64"/>
        <v>-</v>
      </c>
      <c r="BG83" s="115" t="str">
        <f t="shared" si="64"/>
        <v>-</v>
      </c>
      <c r="BH83" s="115" t="str">
        <f t="shared" si="64"/>
        <v>-</v>
      </c>
      <c r="BI83" s="115" t="str">
        <f t="shared" si="64"/>
        <v>-</v>
      </c>
      <c r="BJ83" s="115" t="str">
        <f t="shared" si="64"/>
        <v>-</v>
      </c>
      <c r="BK83" s="115" t="str">
        <f t="shared" si="64"/>
        <v>-</v>
      </c>
      <c r="BL83" s="115" t="str">
        <f t="shared" si="64"/>
        <v>-</v>
      </c>
      <c r="BM83" s="115" t="str">
        <f t="shared" si="64"/>
        <v>-</v>
      </c>
      <c r="BO83" s="115" t="str">
        <f t="shared" si="65"/>
        <v>-</v>
      </c>
      <c r="BP83" s="115" t="str">
        <f t="shared" si="65"/>
        <v>-</v>
      </c>
      <c r="BQ83" s="115" t="str">
        <f t="shared" si="65"/>
        <v>-</v>
      </c>
      <c r="BR83" s="115" t="str">
        <f t="shared" si="65"/>
        <v>-</v>
      </c>
      <c r="BS83" s="115" t="str">
        <f t="shared" si="65"/>
        <v>-</v>
      </c>
      <c r="BT83" s="115" t="str">
        <f t="shared" si="65"/>
        <v>-</v>
      </c>
      <c r="BU83" s="115" t="str">
        <f t="shared" si="65"/>
        <v>-</v>
      </c>
      <c r="BV83" s="115" t="str">
        <f t="shared" si="65"/>
        <v>-</v>
      </c>
      <c r="BW83" s="115" t="str">
        <f t="shared" si="65"/>
        <v>-</v>
      </c>
      <c r="BX83" s="115" t="str">
        <f t="shared" si="65"/>
        <v>-</v>
      </c>
      <c r="BY83" s="115" t="str">
        <f t="shared" si="65"/>
        <v>-</v>
      </c>
      <c r="BZ83" s="115" t="str">
        <f t="shared" si="65"/>
        <v>-</v>
      </c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</row>
    <row r="84" spans="1:91">
      <c r="A84" s="146"/>
      <c r="B84" s="147" t="s">
        <v>118</v>
      </c>
      <c r="C84" s="148"/>
      <c r="D84" s="148"/>
      <c r="E84" s="148"/>
      <c r="F84" s="148"/>
      <c r="G84" s="148"/>
      <c r="H84" s="149"/>
      <c r="I84" s="100">
        <f t="shared" ref="I84:N84" si="66">SUM(I85:I87)</f>
        <v>317</v>
      </c>
      <c r="J84" s="110">
        <f t="shared" si="66"/>
        <v>0</v>
      </c>
      <c r="K84" s="100">
        <f t="shared" si="66"/>
        <v>0</v>
      </c>
      <c r="L84" s="100">
        <f t="shared" si="66"/>
        <v>0</v>
      </c>
      <c r="M84" s="100">
        <f t="shared" si="66"/>
        <v>210</v>
      </c>
      <c r="N84" s="100">
        <f t="shared" si="66"/>
        <v>105</v>
      </c>
      <c r="O84" s="150"/>
      <c r="P84" s="133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</row>
    <row r="85" spans="1:91">
      <c r="A85" s="152"/>
      <c r="B85" s="148" t="s">
        <v>119</v>
      </c>
      <c r="C85" s="148"/>
      <c r="D85" s="148"/>
      <c r="E85" s="148"/>
      <c r="F85" s="148"/>
      <c r="G85" s="148"/>
      <c r="H85" s="148"/>
      <c r="I85" s="100">
        <v>45</v>
      </c>
      <c r="J85" s="100"/>
      <c r="K85" s="148"/>
      <c r="L85" s="148"/>
      <c r="M85" s="148">
        <v>30</v>
      </c>
      <c r="N85" s="148">
        <v>15</v>
      </c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91">
      <c r="A86" s="152"/>
      <c r="B86" s="148" t="s">
        <v>120</v>
      </c>
      <c r="C86" s="148"/>
      <c r="D86" s="148"/>
      <c r="E86" s="148"/>
      <c r="F86" s="148"/>
      <c r="G86" s="148"/>
      <c r="H86" s="148"/>
      <c r="I86" s="100">
        <v>92</v>
      </c>
      <c r="J86" s="100"/>
      <c r="K86" s="148"/>
      <c r="L86" s="148"/>
      <c r="M86" s="148">
        <v>60</v>
      </c>
      <c r="N86" s="148">
        <v>30</v>
      </c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91">
      <c r="A87" s="152"/>
      <c r="B87" s="153" t="s">
        <v>121</v>
      </c>
      <c r="C87" s="148"/>
      <c r="D87" s="148"/>
      <c r="E87" s="148"/>
      <c r="F87" s="148"/>
      <c r="G87" s="148"/>
      <c r="H87" s="148"/>
      <c r="I87" s="100">
        <v>180</v>
      </c>
      <c r="J87" s="100"/>
      <c r="K87" s="148"/>
      <c r="L87" s="148"/>
      <c r="M87" s="148">
        <v>120</v>
      </c>
      <c r="N87" s="148">
        <v>60</v>
      </c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91">
      <c r="A88" s="129"/>
      <c r="B88" s="154" t="s">
        <v>122</v>
      </c>
      <c r="C88" s="91"/>
      <c r="D88" s="155"/>
      <c r="E88" s="155"/>
      <c r="F88" s="155"/>
      <c r="G88" s="156"/>
      <c r="H88" s="119">
        <f>J88/I88*100</f>
        <v>51.638689048760988</v>
      </c>
      <c r="I88" s="155">
        <f t="shared" ref="I88:Z88" si="67">I8+I21+I32+I56+I65+I74</f>
        <v>7506</v>
      </c>
      <c r="J88" s="155">
        <f t="shared" si="67"/>
        <v>3876</v>
      </c>
      <c r="K88" s="155">
        <f t="shared" si="67"/>
        <v>1980</v>
      </c>
      <c r="L88" s="155">
        <f t="shared" si="67"/>
        <v>526</v>
      </c>
      <c r="M88" s="155">
        <f t="shared" si="67"/>
        <v>1440</v>
      </c>
      <c r="N88" s="155">
        <f t="shared" si="67"/>
        <v>3560</v>
      </c>
      <c r="O88" s="91">
        <f t="shared" si="67"/>
        <v>30</v>
      </c>
      <c r="P88" s="91">
        <f t="shared" si="67"/>
        <v>30</v>
      </c>
      <c r="Q88" s="91">
        <f t="shared" si="67"/>
        <v>30</v>
      </c>
      <c r="R88" s="91">
        <f t="shared" si="67"/>
        <v>30</v>
      </c>
      <c r="S88" s="91">
        <f t="shared" si="67"/>
        <v>28</v>
      </c>
      <c r="T88" s="91">
        <f t="shared" si="67"/>
        <v>28</v>
      </c>
      <c r="U88" s="91">
        <f t="shared" si="67"/>
        <v>28</v>
      </c>
      <c r="V88" s="91">
        <f t="shared" si="67"/>
        <v>28</v>
      </c>
      <c r="W88" s="91">
        <f t="shared" si="67"/>
        <v>28</v>
      </c>
      <c r="X88" s="91">
        <f t="shared" si="67"/>
        <v>28</v>
      </c>
      <c r="Y88" s="91">
        <f t="shared" si="67"/>
        <v>28</v>
      </c>
      <c r="Z88" s="91">
        <f t="shared" si="67"/>
        <v>28</v>
      </c>
    </row>
    <row r="89" spans="1:91">
      <c r="A89" s="157"/>
      <c r="B89" s="158"/>
      <c r="C89" s="91"/>
      <c r="D89" s="98" t="s">
        <v>123</v>
      </c>
      <c r="E89" s="98"/>
      <c r="F89" s="98"/>
      <c r="G89" s="98"/>
      <c r="H89" s="98"/>
      <c r="I89" s="159">
        <f>ROUND(I88/54,1)</f>
        <v>139</v>
      </c>
      <c r="J89" s="159"/>
      <c r="K89" s="159"/>
      <c r="L89" s="159"/>
      <c r="M89" s="97"/>
      <c r="N89" s="159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91">
      <c r="A90" s="151"/>
      <c r="B90" s="160" t="s">
        <v>124</v>
      </c>
      <c r="C90" s="160"/>
      <c r="D90" s="160"/>
      <c r="E90" s="160"/>
      <c r="F90" s="161"/>
      <c r="G90" s="161"/>
      <c r="H90" s="161"/>
      <c r="I90" s="149">
        <f t="shared" ref="I90:N90" si="68">I8+I21+I32+I56+I65+I74</f>
        <v>7506</v>
      </c>
      <c r="J90" s="149">
        <f t="shared" si="68"/>
        <v>3876</v>
      </c>
      <c r="K90" s="149">
        <f t="shared" si="68"/>
        <v>1980</v>
      </c>
      <c r="L90" s="149">
        <f t="shared" si="68"/>
        <v>526</v>
      </c>
      <c r="M90" s="149">
        <f t="shared" si="68"/>
        <v>1440</v>
      </c>
      <c r="N90" s="149">
        <f t="shared" si="68"/>
        <v>3560</v>
      </c>
      <c r="O90" s="149">
        <f t="shared" ref="O90:Z90" si="69">O8+O21+O32+O56+O65</f>
        <v>30</v>
      </c>
      <c r="P90" s="149">
        <f t="shared" si="69"/>
        <v>30</v>
      </c>
      <c r="Q90" s="149">
        <f t="shared" si="69"/>
        <v>30</v>
      </c>
      <c r="R90" s="149">
        <f t="shared" si="69"/>
        <v>30</v>
      </c>
      <c r="S90" s="149">
        <f t="shared" si="69"/>
        <v>28</v>
      </c>
      <c r="T90" s="149">
        <f t="shared" si="69"/>
        <v>28</v>
      </c>
      <c r="U90" s="149">
        <f t="shared" si="69"/>
        <v>28</v>
      </c>
      <c r="V90" s="149">
        <f t="shared" si="69"/>
        <v>28</v>
      </c>
      <c r="W90" s="149">
        <f t="shared" si="69"/>
        <v>21</v>
      </c>
      <c r="X90" s="149">
        <f t="shared" si="69"/>
        <v>25</v>
      </c>
      <c r="Y90" s="149">
        <f t="shared" si="69"/>
        <v>28</v>
      </c>
      <c r="Z90" s="149">
        <f t="shared" si="69"/>
        <v>16</v>
      </c>
      <c r="AB90" s="162">
        <f t="shared" ref="AB90:CM90" si="70">SUM(AB8+AB21+AB32+AB56+AB65+AB74)</f>
        <v>4</v>
      </c>
      <c r="AC90" s="162">
        <f t="shared" si="70"/>
        <v>2</v>
      </c>
      <c r="AD90" s="162">
        <f t="shared" si="70"/>
        <v>5</v>
      </c>
      <c r="AE90" s="162">
        <f t="shared" si="70"/>
        <v>5</v>
      </c>
      <c r="AF90" s="162">
        <f t="shared" si="70"/>
        <v>1</v>
      </c>
      <c r="AG90" s="162">
        <f t="shared" si="70"/>
        <v>2</v>
      </c>
      <c r="AH90" s="162">
        <f t="shared" si="70"/>
        <v>4</v>
      </c>
      <c r="AI90" s="162">
        <f t="shared" si="70"/>
        <v>1</v>
      </c>
      <c r="AJ90" s="162">
        <f t="shared" si="70"/>
        <v>4</v>
      </c>
      <c r="AK90" s="162">
        <f t="shared" si="70"/>
        <v>4</v>
      </c>
      <c r="AL90" s="162">
        <f t="shared" si="70"/>
        <v>1</v>
      </c>
      <c r="AM90" s="162">
        <f t="shared" si="70"/>
        <v>1</v>
      </c>
      <c r="AN90" s="100"/>
      <c r="AO90" s="162">
        <f t="shared" si="70"/>
        <v>5</v>
      </c>
      <c r="AP90" s="162">
        <f t="shared" si="70"/>
        <v>4</v>
      </c>
      <c r="AQ90" s="162">
        <f t="shared" si="70"/>
        <v>4</v>
      </c>
      <c r="AR90" s="162">
        <f t="shared" si="70"/>
        <v>3</v>
      </c>
      <c r="AS90" s="162">
        <f t="shared" si="70"/>
        <v>4</v>
      </c>
      <c r="AT90" s="162">
        <f t="shared" si="70"/>
        <v>6</v>
      </c>
      <c r="AU90" s="162">
        <f t="shared" si="70"/>
        <v>3</v>
      </c>
      <c r="AV90" s="162">
        <f t="shared" si="70"/>
        <v>4</v>
      </c>
      <c r="AW90" s="162">
        <f t="shared" si="70"/>
        <v>4</v>
      </c>
      <c r="AX90" s="162">
        <f t="shared" si="70"/>
        <v>3</v>
      </c>
      <c r="AY90" s="162">
        <f t="shared" si="70"/>
        <v>7</v>
      </c>
      <c r="AZ90" s="162">
        <f t="shared" si="70"/>
        <v>6</v>
      </c>
      <c r="BA90" s="100"/>
      <c r="BB90" s="162">
        <f t="shared" si="70"/>
        <v>0</v>
      </c>
      <c r="BC90" s="162">
        <f t="shared" si="70"/>
        <v>0</v>
      </c>
      <c r="BD90" s="162">
        <f t="shared" si="70"/>
        <v>0</v>
      </c>
      <c r="BE90" s="162">
        <f t="shared" si="70"/>
        <v>0</v>
      </c>
      <c r="BF90" s="162">
        <f t="shared" si="70"/>
        <v>0</v>
      </c>
      <c r="BG90" s="162">
        <f t="shared" si="70"/>
        <v>0</v>
      </c>
      <c r="BH90" s="162">
        <f t="shared" si="70"/>
        <v>1</v>
      </c>
      <c r="BI90" s="162">
        <f t="shared" si="70"/>
        <v>1</v>
      </c>
      <c r="BJ90" s="162">
        <f t="shared" si="70"/>
        <v>1</v>
      </c>
      <c r="BK90" s="162">
        <f t="shared" si="70"/>
        <v>1</v>
      </c>
      <c r="BL90" s="162">
        <f t="shared" si="70"/>
        <v>1</v>
      </c>
      <c r="BM90" s="162">
        <f t="shared" si="70"/>
        <v>1</v>
      </c>
      <c r="BN90" s="100"/>
      <c r="BO90" s="162">
        <f t="shared" si="70"/>
        <v>0</v>
      </c>
      <c r="BP90" s="162">
        <f t="shared" si="70"/>
        <v>0</v>
      </c>
      <c r="BQ90" s="162">
        <f t="shared" si="70"/>
        <v>0</v>
      </c>
      <c r="BR90" s="162">
        <f t="shared" si="70"/>
        <v>1</v>
      </c>
      <c r="BS90" s="162">
        <f t="shared" si="70"/>
        <v>0</v>
      </c>
      <c r="BT90" s="162">
        <f t="shared" si="70"/>
        <v>2</v>
      </c>
      <c r="BU90" s="162">
        <f t="shared" si="70"/>
        <v>1</v>
      </c>
      <c r="BV90" s="162">
        <f t="shared" si="70"/>
        <v>1</v>
      </c>
      <c r="BW90" s="162">
        <f t="shared" si="70"/>
        <v>1</v>
      </c>
      <c r="BX90" s="162">
        <f t="shared" si="70"/>
        <v>1</v>
      </c>
      <c r="BY90" s="162">
        <f t="shared" si="70"/>
        <v>1</v>
      </c>
      <c r="BZ90" s="162">
        <f t="shared" si="70"/>
        <v>1</v>
      </c>
      <c r="CB90" s="162">
        <f t="shared" si="70"/>
        <v>4</v>
      </c>
      <c r="CC90" s="162">
        <f t="shared" si="70"/>
        <v>2</v>
      </c>
      <c r="CD90" s="162">
        <f t="shared" si="70"/>
        <v>8</v>
      </c>
      <c r="CE90" s="162">
        <f t="shared" si="70"/>
        <v>5</v>
      </c>
      <c r="CF90" s="162">
        <f t="shared" si="70"/>
        <v>3</v>
      </c>
      <c r="CG90" s="162">
        <f t="shared" si="70"/>
        <v>0</v>
      </c>
      <c r="CH90" s="162">
        <f t="shared" si="70"/>
        <v>3</v>
      </c>
      <c r="CI90" s="162">
        <f t="shared" si="70"/>
        <v>1</v>
      </c>
      <c r="CJ90" s="162">
        <f t="shared" si="70"/>
        <v>2</v>
      </c>
      <c r="CK90" s="162">
        <f t="shared" si="70"/>
        <v>2</v>
      </c>
      <c r="CL90" s="162">
        <f t="shared" si="70"/>
        <v>0</v>
      </c>
      <c r="CM90" s="162">
        <f t="shared" si="70"/>
        <v>1</v>
      </c>
    </row>
    <row r="91" spans="1:91">
      <c r="A91" s="151"/>
      <c r="B91" s="148" t="s">
        <v>125</v>
      </c>
      <c r="C91" s="100">
        <f>SUM(O91:Z91)</f>
        <v>6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91"/>
      <c r="O91" s="100">
        <f>BB90</f>
        <v>0</v>
      </c>
      <c r="P91" s="100">
        <f t="shared" ref="P91:Z91" si="71">BC90</f>
        <v>0</v>
      </c>
      <c r="Q91" s="100">
        <f t="shared" si="71"/>
        <v>0</v>
      </c>
      <c r="R91" s="100">
        <f t="shared" si="71"/>
        <v>0</v>
      </c>
      <c r="S91" s="100">
        <f t="shared" si="71"/>
        <v>0</v>
      </c>
      <c r="T91" s="100">
        <f t="shared" si="71"/>
        <v>0</v>
      </c>
      <c r="U91" s="100">
        <f t="shared" si="71"/>
        <v>1</v>
      </c>
      <c r="V91" s="100">
        <f t="shared" si="71"/>
        <v>1</v>
      </c>
      <c r="W91" s="100">
        <f t="shared" si="71"/>
        <v>1</v>
      </c>
      <c r="X91" s="100">
        <f t="shared" si="71"/>
        <v>1</v>
      </c>
      <c r="Y91" s="100">
        <f t="shared" si="71"/>
        <v>1</v>
      </c>
      <c r="Z91" s="100">
        <f t="shared" si="71"/>
        <v>1</v>
      </c>
    </row>
    <row r="92" spans="1:91">
      <c r="A92" s="151"/>
      <c r="B92" s="148" t="s">
        <v>126</v>
      </c>
      <c r="C92" s="100">
        <f>SUM(O92:Z92)</f>
        <v>9</v>
      </c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91"/>
      <c r="O92" s="100">
        <f>BO90</f>
        <v>0</v>
      </c>
      <c r="P92" s="100">
        <f t="shared" ref="P92:Z92" si="72">BP90</f>
        <v>0</v>
      </c>
      <c r="Q92" s="100">
        <f t="shared" si="72"/>
        <v>0</v>
      </c>
      <c r="R92" s="100">
        <f t="shared" si="72"/>
        <v>1</v>
      </c>
      <c r="S92" s="100">
        <f t="shared" si="72"/>
        <v>0</v>
      </c>
      <c r="T92" s="100">
        <f t="shared" si="72"/>
        <v>2</v>
      </c>
      <c r="U92" s="100">
        <f t="shared" si="72"/>
        <v>1</v>
      </c>
      <c r="V92" s="100">
        <f t="shared" si="72"/>
        <v>1</v>
      </c>
      <c r="W92" s="100">
        <f t="shared" si="72"/>
        <v>1</v>
      </c>
      <c r="X92" s="100">
        <f t="shared" si="72"/>
        <v>1</v>
      </c>
      <c r="Y92" s="100">
        <f t="shared" si="72"/>
        <v>1</v>
      </c>
      <c r="Z92" s="100">
        <f t="shared" si="72"/>
        <v>1</v>
      </c>
    </row>
    <row r="93" spans="1:91">
      <c r="A93" s="151"/>
      <c r="B93" s="148" t="s">
        <v>127</v>
      </c>
      <c r="C93" s="100">
        <f>SUM(O93:Z93)</f>
        <v>31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91"/>
      <c r="O93" s="100">
        <f>CB90</f>
        <v>4</v>
      </c>
      <c r="P93" s="100">
        <f t="shared" ref="P93:Z93" si="73">CC90</f>
        <v>2</v>
      </c>
      <c r="Q93" s="100">
        <f t="shared" si="73"/>
        <v>8</v>
      </c>
      <c r="R93" s="100">
        <f t="shared" si="73"/>
        <v>5</v>
      </c>
      <c r="S93" s="100">
        <f t="shared" si="73"/>
        <v>3</v>
      </c>
      <c r="T93" s="100">
        <f t="shared" si="73"/>
        <v>0</v>
      </c>
      <c r="U93" s="100">
        <f t="shared" si="73"/>
        <v>3</v>
      </c>
      <c r="V93" s="100">
        <f t="shared" si="73"/>
        <v>1</v>
      </c>
      <c r="W93" s="100">
        <f t="shared" si="73"/>
        <v>2</v>
      </c>
      <c r="X93" s="100">
        <f t="shared" si="73"/>
        <v>2</v>
      </c>
      <c r="Y93" s="100">
        <f t="shared" si="73"/>
        <v>0</v>
      </c>
      <c r="Z93" s="100">
        <f t="shared" si="73"/>
        <v>1</v>
      </c>
    </row>
    <row r="94" spans="1:91">
      <c r="A94" s="151"/>
      <c r="B94" s="148" t="s">
        <v>128</v>
      </c>
      <c r="C94" s="100">
        <f>SUM(O94:Z94)</f>
        <v>34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91"/>
      <c r="O94" s="100">
        <f>AB90</f>
        <v>4</v>
      </c>
      <c r="P94" s="100">
        <f t="shared" ref="P94:Z94" si="74">AC90</f>
        <v>2</v>
      </c>
      <c r="Q94" s="100">
        <f t="shared" si="74"/>
        <v>5</v>
      </c>
      <c r="R94" s="100">
        <f t="shared" si="74"/>
        <v>5</v>
      </c>
      <c r="S94" s="100">
        <f t="shared" si="74"/>
        <v>1</v>
      </c>
      <c r="T94" s="100">
        <f t="shared" si="74"/>
        <v>2</v>
      </c>
      <c r="U94" s="100">
        <f t="shared" si="74"/>
        <v>4</v>
      </c>
      <c r="V94" s="100">
        <f t="shared" si="74"/>
        <v>1</v>
      </c>
      <c r="W94" s="100">
        <f t="shared" si="74"/>
        <v>4</v>
      </c>
      <c r="X94" s="100">
        <f t="shared" si="74"/>
        <v>4</v>
      </c>
      <c r="Y94" s="100">
        <f t="shared" si="74"/>
        <v>1</v>
      </c>
      <c r="Z94" s="100">
        <f t="shared" si="74"/>
        <v>1</v>
      </c>
    </row>
    <row r="95" spans="1:91">
      <c r="A95" s="142"/>
      <c r="B95" s="163" t="s">
        <v>129</v>
      </c>
      <c r="C95" s="164">
        <f>SUM(O95:Z95)</f>
        <v>53</v>
      </c>
      <c r="D95" s="165" t="s">
        <v>130</v>
      </c>
      <c r="E95" s="166"/>
      <c r="F95" s="166"/>
      <c r="G95" s="166"/>
      <c r="H95" s="166"/>
      <c r="I95" s="166"/>
      <c r="J95" s="166"/>
      <c r="K95" s="166"/>
      <c r="L95" s="166"/>
      <c r="M95" s="166"/>
      <c r="N95" s="145"/>
      <c r="O95" s="164">
        <f>AO90</f>
        <v>5</v>
      </c>
      <c r="P95" s="164">
        <f t="shared" ref="P95:Z95" si="75">AP90</f>
        <v>4</v>
      </c>
      <c r="Q95" s="164">
        <f t="shared" si="75"/>
        <v>4</v>
      </c>
      <c r="R95" s="164">
        <f t="shared" si="75"/>
        <v>3</v>
      </c>
      <c r="S95" s="164">
        <f t="shared" si="75"/>
        <v>4</v>
      </c>
      <c r="T95" s="164">
        <f t="shared" si="75"/>
        <v>6</v>
      </c>
      <c r="U95" s="164">
        <f t="shared" si="75"/>
        <v>3</v>
      </c>
      <c r="V95" s="164">
        <f t="shared" si="75"/>
        <v>4</v>
      </c>
      <c r="W95" s="164">
        <f t="shared" si="75"/>
        <v>4</v>
      </c>
      <c r="X95" s="164">
        <f t="shared" si="75"/>
        <v>3</v>
      </c>
      <c r="Y95" s="164">
        <f t="shared" si="75"/>
        <v>7</v>
      </c>
      <c r="Z95" s="164">
        <f t="shared" si="75"/>
        <v>6</v>
      </c>
    </row>
    <row r="96" spans="1:91">
      <c r="A96" s="167"/>
      <c r="B96" s="168" t="s">
        <v>131</v>
      </c>
      <c r="C96" s="169"/>
      <c r="D96" s="170"/>
      <c r="E96" s="171" t="s">
        <v>132</v>
      </c>
      <c r="F96" s="171"/>
      <c r="G96" s="171"/>
      <c r="H96" s="171"/>
      <c r="I96" s="171"/>
      <c r="J96" s="171"/>
      <c r="K96" s="171"/>
      <c r="L96" s="172"/>
      <c r="M96" s="173" t="s">
        <v>133</v>
      </c>
      <c r="N96" s="173"/>
      <c r="O96" s="173"/>
      <c r="P96" s="173"/>
      <c r="Q96" s="173"/>
      <c r="R96" s="173"/>
      <c r="S96" s="168"/>
      <c r="T96" s="174" t="s">
        <v>134</v>
      </c>
      <c r="U96" s="175" t="s">
        <v>135</v>
      </c>
      <c r="V96" s="175"/>
      <c r="W96" s="175"/>
      <c r="X96" s="175"/>
      <c r="Y96" s="175"/>
      <c r="Z96" s="175"/>
    </row>
    <row r="97" spans="1:26">
      <c r="A97" s="176"/>
      <c r="B97" s="177" t="s">
        <v>136</v>
      </c>
      <c r="C97" s="178" t="s">
        <v>134</v>
      </c>
      <c r="D97" s="179" t="s">
        <v>137</v>
      </c>
      <c r="E97" s="180" t="s">
        <v>136</v>
      </c>
      <c r="F97" s="180"/>
      <c r="G97" s="180"/>
      <c r="H97" s="180"/>
      <c r="I97" s="180"/>
      <c r="J97" s="180"/>
      <c r="K97" s="178" t="s">
        <v>134</v>
      </c>
      <c r="L97" s="179" t="s">
        <v>137</v>
      </c>
      <c r="M97" s="181" t="s">
        <v>138</v>
      </c>
      <c r="N97" s="181"/>
      <c r="O97" s="181"/>
      <c r="P97" s="181"/>
      <c r="Q97" s="181"/>
      <c r="R97" s="181"/>
      <c r="S97" s="182"/>
      <c r="T97" s="183"/>
      <c r="U97" s="184" t="s">
        <v>139</v>
      </c>
      <c r="V97" s="184"/>
      <c r="W97" s="184"/>
      <c r="X97" s="184"/>
      <c r="Y97" s="184"/>
      <c r="Z97" s="184"/>
    </row>
    <row r="98" spans="1:26">
      <c r="A98" s="167"/>
      <c r="B98" s="148" t="s">
        <v>119</v>
      </c>
      <c r="C98" s="99">
        <v>4</v>
      </c>
      <c r="D98" s="185">
        <v>1</v>
      </c>
      <c r="E98" s="96" t="s">
        <v>121</v>
      </c>
      <c r="F98" s="96"/>
      <c r="G98" s="96"/>
      <c r="H98" s="96"/>
      <c r="I98" s="96"/>
      <c r="J98" s="96"/>
      <c r="K98" s="96">
        <v>6</v>
      </c>
      <c r="L98" s="186">
        <v>4</v>
      </c>
      <c r="M98" s="187"/>
      <c r="N98" s="187"/>
      <c r="O98" s="187"/>
      <c r="P98" s="187"/>
      <c r="Q98" s="187"/>
      <c r="R98" s="187"/>
      <c r="S98" s="187"/>
      <c r="T98" s="188"/>
      <c r="X98" t="s">
        <v>140</v>
      </c>
    </row>
    <row r="99" spans="1:26">
      <c r="A99" s="167"/>
      <c r="B99" s="148" t="s">
        <v>120</v>
      </c>
      <c r="C99" s="99">
        <v>4</v>
      </c>
      <c r="D99" s="185">
        <v>2</v>
      </c>
      <c r="E99" s="96" t="s">
        <v>7</v>
      </c>
      <c r="F99" s="96"/>
      <c r="G99" s="96"/>
      <c r="H99" s="96"/>
      <c r="I99" s="96"/>
      <c r="J99" s="96"/>
      <c r="K99" s="99" t="s">
        <v>7</v>
      </c>
      <c r="L99" s="189" t="s">
        <v>7</v>
      </c>
      <c r="M99" s="86" t="s">
        <v>7</v>
      </c>
      <c r="N99" s="86"/>
      <c r="O99" s="86"/>
      <c r="P99" s="86"/>
      <c r="Q99" s="86"/>
      <c r="R99" s="86"/>
      <c r="S99" s="86"/>
      <c r="T99" s="190" t="s">
        <v>7</v>
      </c>
      <c r="U99" s="86" t="s">
        <v>141</v>
      </c>
      <c r="V99" s="86"/>
      <c r="W99" s="86"/>
      <c r="X99" s="86"/>
      <c r="Y99" s="86"/>
      <c r="Z99" s="86"/>
    </row>
    <row r="100" spans="1:26">
      <c r="A100" s="142"/>
      <c r="B100" s="163" t="s">
        <v>232</v>
      </c>
      <c r="C100" s="191">
        <v>2</v>
      </c>
      <c r="D100" s="192">
        <v>3</v>
      </c>
      <c r="E100" s="180" t="s">
        <v>7</v>
      </c>
      <c r="F100" s="180"/>
      <c r="G100" s="180"/>
      <c r="H100" s="180"/>
      <c r="I100" s="180"/>
      <c r="J100" s="180"/>
      <c r="K100" s="191" t="s">
        <v>7</v>
      </c>
      <c r="L100" s="193"/>
      <c r="M100" s="184"/>
      <c r="N100" s="184"/>
      <c r="O100" s="184"/>
      <c r="P100" s="184"/>
      <c r="Q100" s="184"/>
      <c r="R100" s="184"/>
      <c r="S100" s="184"/>
      <c r="T100" s="194"/>
      <c r="U100" s="184" t="s">
        <v>142</v>
      </c>
      <c r="V100" s="184"/>
      <c r="W100" s="184"/>
      <c r="X100" s="184"/>
      <c r="Y100" s="184"/>
      <c r="Z100" s="184"/>
    </row>
    <row r="102" spans="1:26">
      <c r="B102" s="175" t="s">
        <v>143</v>
      </c>
      <c r="C102" t="s">
        <v>144</v>
      </c>
    </row>
    <row r="103" spans="1:26">
      <c r="D103" s="126" t="s">
        <v>230</v>
      </c>
    </row>
    <row r="104" spans="1:26">
      <c r="C104" t="s">
        <v>145</v>
      </c>
    </row>
    <row r="105" spans="1:26">
      <c r="D105" s="126" t="s">
        <v>231</v>
      </c>
    </row>
    <row r="107" spans="1:26">
      <c r="B107" s="86" t="s">
        <v>236</v>
      </c>
      <c r="C107" s="86"/>
      <c r="D107" s="86"/>
      <c r="E107" s="86"/>
      <c r="F107" s="86"/>
      <c r="G107" s="86"/>
      <c r="H107" s="86"/>
      <c r="L107" s="187" t="s">
        <v>237</v>
      </c>
      <c r="M107" s="187"/>
      <c r="N107" s="187"/>
    </row>
    <row r="109" spans="1:26">
      <c r="B109" s="86" t="s">
        <v>146</v>
      </c>
      <c r="C109" s="86"/>
      <c r="D109" s="86"/>
      <c r="E109" s="187"/>
      <c r="F109" s="187"/>
      <c r="G109" s="187"/>
      <c r="H109" s="187"/>
      <c r="L109" t="s">
        <v>147</v>
      </c>
    </row>
    <row r="111" spans="1:26">
      <c r="B111" s="86" t="s">
        <v>148</v>
      </c>
      <c r="C111" s="86"/>
      <c r="D111" s="86"/>
      <c r="E111" s="86"/>
      <c r="F111" s="86"/>
      <c r="G111" s="86"/>
      <c r="H111" s="86"/>
      <c r="L111" t="s">
        <v>220</v>
      </c>
    </row>
  </sheetData>
  <mergeCells count="4">
    <mergeCell ref="O5:Z5"/>
    <mergeCell ref="C2:G2"/>
    <mergeCell ref="H3:H6"/>
    <mergeCell ref="H2:N2"/>
  </mergeCells>
  <printOptions horizontalCentered="1"/>
  <pageMargins left="0" right="0" top="0.59055118110236227" bottom="0" header="0.51181102362204722" footer="0.51181102362204722"/>
  <pageSetup paperSize="9" scale="3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694"/>
  </sheetPr>
  <dimension ref="A1:CH36"/>
  <sheetViews>
    <sheetView showZeros="0" tabSelected="1" view="pageBreakPreview" topLeftCell="A11" zoomScaleSheetLayoutView="100" workbookViewId="0">
      <selection activeCell="AR30" sqref="AR30:AY34"/>
    </sheetView>
  </sheetViews>
  <sheetFormatPr defaultColWidth="9.109375" defaultRowHeight="13.2"/>
  <cols>
    <col min="1" max="1" width="6.88671875" style="383" customWidth="1"/>
    <col min="2" max="53" width="3" style="383" customWidth="1"/>
    <col min="54" max="55" width="9.109375" style="383"/>
    <col min="56" max="56" width="39" style="383" customWidth="1"/>
    <col min="57" max="16384" width="9.109375" style="383"/>
  </cols>
  <sheetData>
    <row r="1" spans="1:86" s="377" customFormat="1" ht="21" customHeight="1">
      <c r="B1" s="378"/>
      <c r="C1" s="378"/>
      <c r="D1" s="378"/>
      <c r="E1" s="378"/>
      <c r="F1" s="378"/>
      <c r="G1" s="378"/>
      <c r="H1" s="378"/>
      <c r="I1" s="813" t="s">
        <v>295</v>
      </c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3"/>
      <c r="V1" s="813"/>
      <c r="W1" s="813"/>
      <c r="X1" s="813"/>
      <c r="Y1" s="813"/>
      <c r="Z1" s="813"/>
      <c r="AA1" s="813"/>
      <c r="AB1" s="813"/>
      <c r="AC1" s="813"/>
      <c r="AD1" s="813"/>
      <c r="AE1" s="813"/>
      <c r="AF1" s="813"/>
      <c r="AG1" s="813"/>
      <c r="AH1" s="813"/>
      <c r="AI1" s="813"/>
      <c r="AJ1" s="813"/>
      <c r="AK1" s="813"/>
      <c r="AL1" s="813"/>
      <c r="AM1" s="813"/>
      <c r="AN1" s="813"/>
      <c r="AO1" s="813"/>
      <c r="AP1" s="813"/>
      <c r="AQ1" s="813"/>
      <c r="AR1" s="813"/>
      <c r="AS1" s="379"/>
      <c r="AT1" s="379"/>
      <c r="AU1" s="379"/>
      <c r="AV1" s="379"/>
      <c r="AW1" s="379"/>
      <c r="AX1" s="379"/>
      <c r="AY1" s="379"/>
      <c r="AZ1" s="379"/>
      <c r="BA1" s="379"/>
      <c r="BB1" s="380"/>
    </row>
    <row r="2" spans="1:86" s="377" customFormat="1" ht="16.5" customHeight="1">
      <c r="B2" s="378"/>
      <c r="C2" s="378"/>
      <c r="D2" s="378"/>
      <c r="E2" s="378"/>
      <c r="F2" s="378"/>
      <c r="G2" s="378"/>
      <c r="H2" s="378"/>
      <c r="I2" s="814" t="s">
        <v>330</v>
      </c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Y2" s="814"/>
      <c r="Z2" s="814"/>
      <c r="AA2" s="814"/>
      <c r="AB2" s="814"/>
      <c r="AC2" s="814"/>
      <c r="AD2" s="814"/>
      <c r="AE2" s="814"/>
      <c r="AF2" s="814"/>
      <c r="AG2" s="814"/>
      <c r="AH2" s="814"/>
      <c r="AI2" s="814"/>
      <c r="AJ2" s="814"/>
      <c r="AK2" s="814"/>
      <c r="AL2" s="814"/>
      <c r="AM2" s="814"/>
      <c r="AN2" s="814"/>
      <c r="AO2" s="814"/>
      <c r="AP2" s="814"/>
      <c r="AQ2" s="814"/>
      <c r="AR2" s="814"/>
      <c r="AT2" s="381"/>
      <c r="AU2" s="381"/>
      <c r="AV2" s="381"/>
      <c r="AW2" s="381"/>
      <c r="AX2" s="381"/>
      <c r="AY2" s="381"/>
      <c r="AZ2" s="381"/>
      <c r="BA2" s="381"/>
    </row>
    <row r="3" spans="1:86">
      <c r="A3" s="382" t="s">
        <v>288</v>
      </c>
      <c r="K3" s="384"/>
      <c r="L3" s="384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5"/>
      <c r="AB3" s="815"/>
      <c r="AC3" s="815"/>
      <c r="AD3" s="815"/>
      <c r="AE3" s="815"/>
      <c r="AF3" s="815"/>
      <c r="AG3" s="815"/>
      <c r="AH3" s="815"/>
      <c r="AI3" s="815"/>
      <c r="AJ3" s="815"/>
      <c r="AK3" s="815"/>
      <c r="AL3" s="815"/>
      <c r="AM3" s="815"/>
      <c r="AN3" s="815"/>
      <c r="AO3" s="384"/>
      <c r="AP3" s="382" t="s">
        <v>300</v>
      </c>
    </row>
    <row r="4" spans="1:86">
      <c r="A4" s="383" t="s">
        <v>289</v>
      </c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6" t="s">
        <v>308</v>
      </c>
    </row>
    <row r="5" spans="1:86" ht="14.25" customHeight="1">
      <c r="A5" s="383" t="s">
        <v>290</v>
      </c>
      <c r="J5" s="387"/>
      <c r="K5" s="387"/>
      <c r="L5" s="387"/>
      <c r="M5" s="816" t="s">
        <v>299</v>
      </c>
      <c r="N5" s="816"/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6"/>
      <c r="AD5" s="816"/>
      <c r="AE5" s="816"/>
      <c r="AF5" s="816"/>
      <c r="AG5" s="816"/>
      <c r="AH5" s="816"/>
      <c r="AI5" s="816"/>
      <c r="AJ5" s="816"/>
      <c r="AK5" s="816"/>
      <c r="AL5" s="816"/>
      <c r="AM5" s="816"/>
      <c r="AN5" s="816"/>
      <c r="AO5" s="387"/>
      <c r="AP5" s="386" t="s">
        <v>290</v>
      </c>
    </row>
    <row r="6" spans="1:86" ht="14.25" customHeight="1">
      <c r="A6" s="383" t="s">
        <v>291</v>
      </c>
      <c r="I6" s="388"/>
      <c r="M6" s="811" t="s">
        <v>323</v>
      </c>
      <c r="N6" s="811"/>
      <c r="O6" s="811"/>
      <c r="P6" s="811"/>
      <c r="Q6" s="811"/>
      <c r="R6" s="811"/>
      <c r="S6" s="811"/>
      <c r="T6" s="811"/>
      <c r="U6" s="811"/>
      <c r="V6" s="811"/>
      <c r="W6" s="811"/>
      <c r="X6" s="811"/>
      <c r="Y6" s="811"/>
      <c r="Z6" s="811"/>
      <c r="AA6" s="811"/>
      <c r="AB6" s="811"/>
      <c r="AC6" s="811"/>
      <c r="AD6" s="811"/>
      <c r="AE6" s="811"/>
      <c r="AF6" s="811"/>
      <c r="AG6" s="811"/>
      <c r="AH6" s="811"/>
      <c r="AI6" s="811"/>
      <c r="AJ6" s="811"/>
      <c r="AK6" s="811"/>
      <c r="AL6" s="811"/>
      <c r="AM6" s="811"/>
      <c r="AN6" s="811"/>
      <c r="AP6" s="386" t="s">
        <v>291</v>
      </c>
    </row>
    <row r="7" spans="1:86" ht="18" customHeight="1">
      <c r="A7" s="383" t="s">
        <v>444</v>
      </c>
      <c r="I7" s="388"/>
      <c r="J7" s="389"/>
      <c r="K7" s="339"/>
      <c r="L7" s="339"/>
      <c r="AO7" s="338"/>
      <c r="AP7" s="390" t="s">
        <v>567</v>
      </c>
    </row>
    <row r="8" spans="1:86" ht="14.25" customHeight="1">
      <c r="A8" s="390" t="s">
        <v>442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812" t="s">
        <v>329</v>
      </c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2"/>
      <c r="AA8" s="812"/>
      <c r="AB8" s="812"/>
      <c r="AC8" s="812"/>
      <c r="AD8" s="812"/>
      <c r="AE8" s="812"/>
      <c r="AF8" s="812"/>
      <c r="AG8" s="812"/>
      <c r="AH8" s="812"/>
      <c r="AI8" s="812"/>
      <c r="AJ8" s="812"/>
      <c r="AK8" s="812"/>
      <c r="AL8" s="812"/>
      <c r="AM8" s="812"/>
      <c r="AN8" s="812"/>
      <c r="AO8" s="389"/>
      <c r="AP8" s="386" t="s">
        <v>443</v>
      </c>
      <c r="AQ8" s="389"/>
      <c r="AT8" s="389"/>
      <c r="AU8" s="389"/>
      <c r="AV8" s="389"/>
      <c r="AW8" s="389"/>
      <c r="AX8" s="389"/>
      <c r="AY8" s="389"/>
      <c r="AZ8" s="389"/>
      <c r="BA8" s="389"/>
    </row>
    <row r="9" spans="1:86" ht="18.75" customHeight="1">
      <c r="J9" s="643"/>
      <c r="K9" s="644"/>
      <c r="L9" s="644"/>
      <c r="M9" s="807" t="s">
        <v>335</v>
      </c>
      <c r="N9" s="807"/>
      <c r="O9" s="807"/>
      <c r="P9" s="807"/>
      <c r="Q9" s="807"/>
      <c r="R9" s="807"/>
      <c r="S9" s="807"/>
      <c r="T9" s="807"/>
      <c r="U9" s="807"/>
      <c r="V9" s="807"/>
      <c r="W9" s="807"/>
      <c r="X9" s="807"/>
      <c r="Y9" s="807"/>
      <c r="Z9" s="807"/>
      <c r="AA9" s="807"/>
      <c r="AB9" s="807"/>
      <c r="AC9" s="807"/>
      <c r="AD9" s="807"/>
      <c r="AE9" s="807"/>
      <c r="AF9" s="807"/>
      <c r="AG9" s="807"/>
      <c r="AH9" s="807"/>
      <c r="AI9" s="807"/>
      <c r="AJ9" s="807"/>
      <c r="AK9" s="807"/>
      <c r="AL9" s="807"/>
      <c r="AM9" s="807"/>
      <c r="AN9" s="807"/>
      <c r="AO9" s="644"/>
      <c r="AP9" s="644"/>
      <c r="AQ9" s="644"/>
    </row>
    <row r="10" spans="1:86" ht="18.75" customHeight="1">
      <c r="J10" s="810" t="s">
        <v>566</v>
      </c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0"/>
      <c r="AM10" s="810"/>
      <c r="AN10" s="810"/>
      <c r="AO10" s="810"/>
      <c r="AP10" s="810"/>
      <c r="AQ10" s="810"/>
    </row>
    <row r="11" spans="1:86" s="391" customFormat="1" ht="21" customHeight="1">
      <c r="I11" s="392"/>
      <c r="J11" s="808" t="s">
        <v>352</v>
      </c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  <c r="Y11" s="808"/>
      <c r="Z11" s="808"/>
      <c r="AA11" s="808"/>
      <c r="AB11" s="808"/>
      <c r="AC11" s="808"/>
      <c r="AD11" s="808"/>
      <c r="AE11" s="808"/>
      <c r="AF11" s="808"/>
      <c r="AG11" s="808"/>
      <c r="AH11" s="808"/>
      <c r="AI11" s="808"/>
      <c r="AJ11" s="808"/>
      <c r="AK11" s="808"/>
      <c r="AL11" s="808"/>
      <c r="AM11" s="808"/>
      <c r="AN11" s="808"/>
      <c r="AO11" s="808"/>
      <c r="AP11" s="808"/>
      <c r="AQ11" s="808"/>
    </row>
    <row r="12" spans="1:86" s="391" customFormat="1" ht="21" customHeight="1">
      <c r="J12" s="808" t="s">
        <v>353</v>
      </c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8"/>
      <c r="V12" s="808"/>
      <c r="W12" s="808"/>
      <c r="X12" s="808"/>
      <c r="Y12" s="808"/>
      <c r="Z12" s="808"/>
      <c r="AA12" s="808"/>
      <c r="AB12" s="808"/>
      <c r="AC12" s="808"/>
      <c r="AD12" s="808"/>
      <c r="AE12" s="808"/>
      <c r="AF12" s="808"/>
      <c r="AG12" s="808"/>
      <c r="AH12" s="808"/>
      <c r="AI12" s="808"/>
      <c r="AJ12" s="808"/>
      <c r="AK12" s="808"/>
      <c r="AL12" s="808"/>
      <c r="AM12" s="808"/>
      <c r="AN12" s="808"/>
      <c r="AO12" s="808"/>
      <c r="AP12" s="808"/>
      <c r="AQ12" s="808"/>
      <c r="BC12" s="832"/>
      <c r="BD12" s="832"/>
      <c r="BE12" s="832"/>
      <c r="BF12" s="832"/>
      <c r="BG12" s="832"/>
      <c r="BH12" s="832"/>
      <c r="BI12" s="832"/>
      <c r="BJ12" s="832"/>
      <c r="BK12" s="832"/>
      <c r="BL12" s="832"/>
      <c r="BM12" s="832"/>
      <c r="BN12" s="832"/>
      <c r="BO12" s="832"/>
      <c r="BP12" s="832"/>
      <c r="BQ12" s="832"/>
      <c r="BR12" s="832"/>
      <c r="BS12" s="832"/>
      <c r="BT12" s="832"/>
      <c r="BU12" s="832"/>
      <c r="BV12" s="832"/>
      <c r="BW12" s="832"/>
      <c r="BX12" s="832"/>
      <c r="BY12" s="832"/>
      <c r="BZ12" s="832"/>
      <c r="CA12" s="832"/>
      <c r="CB12" s="832"/>
      <c r="CC12" s="832"/>
      <c r="CD12" s="832"/>
      <c r="CE12" s="832"/>
      <c r="CF12" s="832"/>
      <c r="CG12" s="832"/>
      <c r="CH12" s="832"/>
    </row>
    <row r="13" spans="1:86" s="391" customFormat="1" ht="21" customHeight="1">
      <c r="J13" s="808" t="s">
        <v>386</v>
      </c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  <c r="AA13" s="808"/>
      <c r="AB13" s="808"/>
      <c r="AC13" s="808"/>
      <c r="AD13" s="808"/>
      <c r="AE13" s="808"/>
      <c r="AF13" s="808"/>
      <c r="AG13" s="808"/>
      <c r="AH13" s="808"/>
      <c r="AI13" s="808"/>
      <c r="AJ13" s="808"/>
      <c r="AK13" s="808"/>
      <c r="AL13" s="808"/>
      <c r="AM13" s="808"/>
      <c r="AN13" s="808"/>
      <c r="AO13" s="808"/>
      <c r="AP13" s="808"/>
      <c r="AQ13" s="808"/>
    </row>
    <row r="14" spans="1:86" s="391" customFormat="1" ht="8.25" customHeight="1">
      <c r="J14" s="391" t="s">
        <v>296</v>
      </c>
    </row>
    <row r="15" spans="1:86" s="391" customFormat="1" ht="12.75" customHeight="1">
      <c r="A15" s="808" t="s">
        <v>360</v>
      </c>
      <c r="B15" s="808"/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T15" s="393" t="s">
        <v>361</v>
      </c>
      <c r="AG15" s="837" t="s">
        <v>310</v>
      </c>
      <c r="AH15" s="837"/>
      <c r="AI15" s="837"/>
      <c r="AJ15" s="837"/>
      <c r="AK15" s="837"/>
      <c r="AL15" s="837"/>
      <c r="AM15" s="837"/>
      <c r="AN15" s="837"/>
      <c r="AO15" s="837"/>
      <c r="AP15" s="837"/>
      <c r="AQ15" s="837"/>
      <c r="AR15" s="837"/>
      <c r="AS15" s="837"/>
      <c r="AT15" s="837"/>
      <c r="AU15" s="837"/>
      <c r="AV15" s="837"/>
      <c r="AW15" s="837"/>
      <c r="AX15" s="837"/>
      <c r="AY15" s="837"/>
      <c r="AZ15" s="837"/>
      <c r="BA15" s="837"/>
    </row>
    <row r="16" spans="1:86" ht="12.75" customHeight="1">
      <c r="A16" s="394"/>
      <c r="B16" s="394"/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82"/>
      <c r="R16" s="382"/>
      <c r="S16" s="382"/>
      <c r="T16" s="382"/>
      <c r="U16" s="382"/>
      <c r="V16" s="394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95"/>
      <c r="AH16" s="395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</row>
    <row r="17" spans="1:56" ht="13.8">
      <c r="A17" s="809" t="s">
        <v>264</v>
      </c>
      <c r="B17" s="809"/>
      <c r="C17" s="809"/>
      <c r="D17" s="809"/>
      <c r="E17" s="809"/>
      <c r="F17" s="809"/>
      <c r="G17" s="809"/>
      <c r="H17" s="809"/>
      <c r="I17" s="809"/>
      <c r="J17" s="809"/>
      <c r="K17" s="809"/>
      <c r="L17" s="809"/>
      <c r="M17" s="809"/>
      <c r="N17" s="809"/>
      <c r="O17" s="809"/>
      <c r="P17" s="809"/>
      <c r="Q17" s="809"/>
      <c r="R17" s="809"/>
      <c r="S17" s="809"/>
      <c r="T17" s="809"/>
      <c r="U17" s="809"/>
      <c r="V17" s="809"/>
      <c r="W17" s="809"/>
      <c r="X17" s="809"/>
      <c r="Y17" s="809"/>
      <c r="Z17" s="809"/>
      <c r="AA17" s="809"/>
      <c r="AB17" s="809"/>
      <c r="AC17" s="809"/>
      <c r="AD17" s="809"/>
      <c r="AE17" s="809"/>
      <c r="AF17" s="809"/>
      <c r="AG17" s="809"/>
      <c r="AH17" s="809"/>
      <c r="AI17" s="809"/>
      <c r="AJ17" s="809"/>
      <c r="AK17" s="809"/>
      <c r="AL17" s="809"/>
      <c r="AM17" s="809"/>
      <c r="AN17" s="809"/>
      <c r="AO17" s="809"/>
      <c r="AP17" s="809"/>
      <c r="AQ17" s="809"/>
      <c r="AR17" s="809"/>
      <c r="AS17" s="809"/>
      <c r="AT17" s="809"/>
      <c r="AU17" s="809"/>
      <c r="AV17" s="809"/>
      <c r="AW17" s="809"/>
      <c r="AX17" s="809"/>
      <c r="AY17" s="809"/>
      <c r="AZ17" s="809"/>
      <c r="BA17" s="809"/>
    </row>
    <row r="18" spans="1:56" ht="5.25" customHeight="1" thickBot="1"/>
    <row r="19" spans="1:56" s="396" customFormat="1" ht="12.75" customHeight="1" thickBot="1">
      <c r="A19" s="833" t="s">
        <v>263</v>
      </c>
      <c r="B19" s="838" t="s">
        <v>167</v>
      </c>
      <c r="C19" s="842"/>
      <c r="D19" s="842"/>
      <c r="E19" s="843"/>
      <c r="F19" s="841" t="s">
        <v>168</v>
      </c>
      <c r="G19" s="839"/>
      <c r="H19" s="839"/>
      <c r="I19" s="839"/>
      <c r="J19" s="839"/>
      <c r="K19" s="838" t="s">
        <v>169</v>
      </c>
      <c r="L19" s="839"/>
      <c r="M19" s="839"/>
      <c r="N19" s="840"/>
      <c r="O19" s="841" t="s">
        <v>170</v>
      </c>
      <c r="P19" s="842"/>
      <c r="Q19" s="842"/>
      <c r="R19" s="842"/>
      <c r="S19" s="838" t="s">
        <v>171</v>
      </c>
      <c r="T19" s="839"/>
      <c r="U19" s="839"/>
      <c r="V19" s="839"/>
      <c r="W19" s="840"/>
      <c r="X19" s="841" t="s">
        <v>172</v>
      </c>
      <c r="Y19" s="839"/>
      <c r="Z19" s="839"/>
      <c r="AA19" s="839"/>
      <c r="AB19" s="838" t="s">
        <v>173</v>
      </c>
      <c r="AC19" s="839"/>
      <c r="AD19" s="839"/>
      <c r="AE19" s="840"/>
      <c r="AF19" s="841" t="s">
        <v>174</v>
      </c>
      <c r="AG19" s="839"/>
      <c r="AH19" s="839"/>
      <c r="AI19" s="839"/>
      <c r="AJ19" s="840"/>
      <c r="AK19" s="838" t="s">
        <v>175</v>
      </c>
      <c r="AL19" s="839"/>
      <c r="AM19" s="839"/>
      <c r="AN19" s="840"/>
      <c r="AO19" s="841" t="s">
        <v>176</v>
      </c>
      <c r="AP19" s="839"/>
      <c r="AQ19" s="839"/>
      <c r="AR19" s="839"/>
      <c r="AS19" s="838" t="s">
        <v>177</v>
      </c>
      <c r="AT19" s="839"/>
      <c r="AU19" s="839"/>
      <c r="AV19" s="839"/>
      <c r="AW19" s="840"/>
      <c r="AX19" s="841" t="s">
        <v>178</v>
      </c>
      <c r="AY19" s="839"/>
      <c r="AZ19" s="839"/>
      <c r="BA19" s="840"/>
    </row>
    <row r="20" spans="1:56" s="397" customFormat="1" ht="13.8" thickBot="1">
      <c r="A20" s="834"/>
      <c r="B20" s="645">
        <v>1</v>
      </c>
      <c r="C20" s="646">
        <v>2</v>
      </c>
      <c r="D20" s="646">
        <v>3</v>
      </c>
      <c r="E20" s="647">
        <v>4</v>
      </c>
      <c r="F20" s="649">
        <v>5</v>
      </c>
      <c r="G20" s="646">
        <v>6</v>
      </c>
      <c r="H20" s="646">
        <v>7</v>
      </c>
      <c r="I20" s="646">
        <v>8</v>
      </c>
      <c r="J20" s="650">
        <v>9</v>
      </c>
      <c r="K20" s="645">
        <v>10</v>
      </c>
      <c r="L20" s="646">
        <v>11</v>
      </c>
      <c r="M20" s="646">
        <v>12</v>
      </c>
      <c r="N20" s="647">
        <v>13</v>
      </c>
      <c r="O20" s="649">
        <v>14</v>
      </c>
      <c r="P20" s="646">
        <v>15</v>
      </c>
      <c r="Q20" s="646">
        <v>16</v>
      </c>
      <c r="R20" s="650">
        <v>17</v>
      </c>
      <c r="S20" s="645">
        <v>18</v>
      </c>
      <c r="T20" s="646">
        <v>19</v>
      </c>
      <c r="U20" s="646">
        <v>20</v>
      </c>
      <c r="V20" s="646">
        <v>21</v>
      </c>
      <c r="W20" s="647">
        <v>22</v>
      </c>
      <c r="X20" s="649">
        <v>23</v>
      </c>
      <c r="Y20" s="646">
        <v>24</v>
      </c>
      <c r="Z20" s="646">
        <v>25</v>
      </c>
      <c r="AA20" s="650">
        <v>26</v>
      </c>
      <c r="AB20" s="645">
        <v>27</v>
      </c>
      <c r="AC20" s="646">
        <v>28</v>
      </c>
      <c r="AD20" s="646">
        <v>29</v>
      </c>
      <c r="AE20" s="647">
        <v>30</v>
      </c>
      <c r="AF20" s="649">
        <v>31</v>
      </c>
      <c r="AG20" s="646">
        <v>32</v>
      </c>
      <c r="AH20" s="646">
        <v>33</v>
      </c>
      <c r="AI20" s="646">
        <v>34</v>
      </c>
      <c r="AJ20" s="648">
        <v>35</v>
      </c>
      <c r="AK20" s="645">
        <v>36</v>
      </c>
      <c r="AL20" s="646">
        <v>37</v>
      </c>
      <c r="AM20" s="646">
        <v>38</v>
      </c>
      <c r="AN20" s="647">
        <v>39</v>
      </c>
      <c r="AO20" s="649">
        <v>40</v>
      </c>
      <c r="AP20" s="646">
        <v>41</v>
      </c>
      <c r="AQ20" s="646">
        <v>42</v>
      </c>
      <c r="AR20" s="650">
        <v>43</v>
      </c>
      <c r="AS20" s="645">
        <v>44</v>
      </c>
      <c r="AT20" s="649">
        <v>45</v>
      </c>
      <c r="AU20" s="646">
        <v>46</v>
      </c>
      <c r="AV20" s="646">
        <v>47</v>
      </c>
      <c r="AW20" s="647">
        <v>48</v>
      </c>
      <c r="AX20" s="649">
        <v>49</v>
      </c>
      <c r="AY20" s="649">
        <v>50</v>
      </c>
      <c r="AZ20" s="651">
        <v>51</v>
      </c>
      <c r="BA20" s="652">
        <v>52</v>
      </c>
    </row>
    <row r="21" spans="1:56">
      <c r="A21" s="835"/>
      <c r="B21" s="653">
        <v>4</v>
      </c>
      <c r="C21" s="654">
        <v>11</v>
      </c>
      <c r="D21" s="654">
        <v>18</v>
      </c>
      <c r="E21" s="655">
        <v>25</v>
      </c>
      <c r="F21" s="657">
        <v>2</v>
      </c>
      <c r="G21" s="654">
        <v>9</v>
      </c>
      <c r="H21" s="654">
        <v>16</v>
      </c>
      <c r="I21" s="654">
        <v>23</v>
      </c>
      <c r="J21" s="658">
        <v>30</v>
      </c>
      <c r="K21" s="653">
        <v>6</v>
      </c>
      <c r="L21" s="654">
        <v>13</v>
      </c>
      <c r="M21" s="654">
        <v>20</v>
      </c>
      <c r="N21" s="655">
        <v>27</v>
      </c>
      <c r="O21" s="657">
        <v>4</v>
      </c>
      <c r="P21" s="654">
        <v>11</v>
      </c>
      <c r="Q21" s="654">
        <v>18</v>
      </c>
      <c r="R21" s="658">
        <v>25</v>
      </c>
      <c r="S21" s="653">
        <v>1</v>
      </c>
      <c r="T21" s="654">
        <v>8</v>
      </c>
      <c r="U21" s="654">
        <v>15</v>
      </c>
      <c r="V21" s="654">
        <v>22</v>
      </c>
      <c r="W21" s="655">
        <v>29</v>
      </c>
      <c r="X21" s="657">
        <v>5</v>
      </c>
      <c r="Y21" s="654">
        <v>12</v>
      </c>
      <c r="Z21" s="654">
        <v>19</v>
      </c>
      <c r="AA21" s="658">
        <v>26</v>
      </c>
      <c r="AB21" s="653">
        <v>4</v>
      </c>
      <c r="AC21" s="654">
        <v>11</v>
      </c>
      <c r="AD21" s="654">
        <v>18</v>
      </c>
      <c r="AE21" s="655">
        <v>25</v>
      </c>
      <c r="AF21" s="657">
        <v>1</v>
      </c>
      <c r="AG21" s="654">
        <v>8</v>
      </c>
      <c r="AH21" s="654">
        <v>15</v>
      </c>
      <c r="AI21" s="654">
        <v>22</v>
      </c>
      <c r="AJ21" s="656">
        <v>29</v>
      </c>
      <c r="AK21" s="653">
        <v>6</v>
      </c>
      <c r="AL21" s="654">
        <v>13</v>
      </c>
      <c r="AM21" s="654">
        <v>20</v>
      </c>
      <c r="AN21" s="655">
        <v>27</v>
      </c>
      <c r="AO21" s="657">
        <v>3</v>
      </c>
      <c r="AP21" s="654">
        <v>10</v>
      </c>
      <c r="AQ21" s="654">
        <v>17</v>
      </c>
      <c r="AR21" s="658">
        <v>24</v>
      </c>
      <c r="AS21" s="653">
        <v>1</v>
      </c>
      <c r="AT21" s="657">
        <v>8</v>
      </c>
      <c r="AU21" s="654">
        <v>15</v>
      </c>
      <c r="AV21" s="654">
        <v>22</v>
      </c>
      <c r="AW21" s="655">
        <v>29</v>
      </c>
      <c r="AX21" s="657">
        <v>5</v>
      </c>
      <c r="AY21" s="657">
        <v>12</v>
      </c>
      <c r="AZ21" s="654">
        <v>19</v>
      </c>
      <c r="BA21" s="655">
        <v>26</v>
      </c>
    </row>
    <row r="22" spans="1:56" ht="13.8" thickBot="1">
      <c r="A22" s="836"/>
      <c r="B22" s="659">
        <v>10</v>
      </c>
      <c r="C22" s="660">
        <v>17</v>
      </c>
      <c r="D22" s="660">
        <v>24</v>
      </c>
      <c r="E22" s="661">
        <v>1</v>
      </c>
      <c r="F22" s="663">
        <v>8</v>
      </c>
      <c r="G22" s="660">
        <v>15</v>
      </c>
      <c r="H22" s="660">
        <v>22</v>
      </c>
      <c r="I22" s="660">
        <v>29</v>
      </c>
      <c r="J22" s="664">
        <v>5</v>
      </c>
      <c r="K22" s="659">
        <v>12</v>
      </c>
      <c r="L22" s="660">
        <v>19</v>
      </c>
      <c r="M22" s="660">
        <v>26</v>
      </c>
      <c r="N22" s="661">
        <v>3</v>
      </c>
      <c r="O22" s="663">
        <v>10</v>
      </c>
      <c r="P22" s="660">
        <v>17</v>
      </c>
      <c r="Q22" s="660">
        <v>24</v>
      </c>
      <c r="R22" s="664">
        <v>31</v>
      </c>
      <c r="S22" s="659">
        <v>7</v>
      </c>
      <c r="T22" s="660">
        <v>14</v>
      </c>
      <c r="U22" s="660">
        <v>21</v>
      </c>
      <c r="V22" s="660">
        <v>28</v>
      </c>
      <c r="W22" s="661">
        <v>4</v>
      </c>
      <c r="X22" s="663">
        <v>11</v>
      </c>
      <c r="Y22" s="660">
        <v>18</v>
      </c>
      <c r="Z22" s="660">
        <v>25</v>
      </c>
      <c r="AA22" s="664">
        <v>3</v>
      </c>
      <c r="AB22" s="659">
        <v>10</v>
      </c>
      <c r="AC22" s="660">
        <v>17</v>
      </c>
      <c r="AD22" s="660">
        <v>24</v>
      </c>
      <c r="AE22" s="661">
        <v>31</v>
      </c>
      <c r="AF22" s="663">
        <v>7</v>
      </c>
      <c r="AG22" s="660">
        <v>14</v>
      </c>
      <c r="AH22" s="660">
        <v>21</v>
      </c>
      <c r="AI22" s="660">
        <v>28</v>
      </c>
      <c r="AJ22" s="662">
        <v>5</v>
      </c>
      <c r="AK22" s="659">
        <v>12</v>
      </c>
      <c r="AL22" s="660">
        <v>19</v>
      </c>
      <c r="AM22" s="660">
        <v>26</v>
      </c>
      <c r="AN22" s="661">
        <v>2</v>
      </c>
      <c r="AO22" s="663">
        <v>9</v>
      </c>
      <c r="AP22" s="660">
        <v>16</v>
      </c>
      <c r="AQ22" s="660">
        <v>23</v>
      </c>
      <c r="AR22" s="664">
        <v>30</v>
      </c>
      <c r="AS22" s="659">
        <v>7</v>
      </c>
      <c r="AT22" s="663">
        <v>14</v>
      </c>
      <c r="AU22" s="660">
        <v>21</v>
      </c>
      <c r="AV22" s="660">
        <v>28</v>
      </c>
      <c r="AW22" s="661">
        <v>4</v>
      </c>
      <c r="AX22" s="663">
        <v>11</v>
      </c>
      <c r="AY22" s="663">
        <v>18</v>
      </c>
      <c r="AZ22" s="660">
        <v>25</v>
      </c>
      <c r="BA22" s="661">
        <v>31</v>
      </c>
    </row>
    <row r="23" spans="1:56" s="750" customFormat="1">
      <c r="A23" s="749" t="s">
        <v>198</v>
      </c>
      <c r="B23" s="636" t="s">
        <v>325</v>
      </c>
      <c r="C23" s="634" t="s">
        <v>325</v>
      </c>
      <c r="D23" s="634" t="s">
        <v>325</v>
      </c>
      <c r="E23" s="632" t="s">
        <v>312</v>
      </c>
      <c r="F23" s="636" t="s">
        <v>325</v>
      </c>
      <c r="G23" s="633" t="s">
        <v>325</v>
      </c>
      <c r="H23" s="634" t="s">
        <v>325</v>
      </c>
      <c r="I23" s="634" t="s">
        <v>325</v>
      </c>
      <c r="J23" s="635" t="s">
        <v>325</v>
      </c>
      <c r="K23" s="636" t="s">
        <v>325</v>
      </c>
      <c r="L23" s="633" t="s">
        <v>325</v>
      </c>
      <c r="M23" s="634" t="s">
        <v>325</v>
      </c>
      <c r="N23" s="632" t="s">
        <v>325</v>
      </c>
      <c r="O23" s="633" t="s">
        <v>325</v>
      </c>
      <c r="P23" s="633" t="s">
        <v>325</v>
      </c>
      <c r="Q23" s="634" t="s">
        <v>326</v>
      </c>
      <c r="R23" s="635" t="s">
        <v>326</v>
      </c>
      <c r="S23" s="636" t="s">
        <v>217</v>
      </c>
      <c r="T23" s="633" t="s">
        <v>217</v>
      </c>
      <c r="U23" s="634" t="s">
        <v>217</v>
      </c>
      <c r="V23" s="634" t="s">
        <v>327</v>
      </c>
      <c r="W23" s="632" t="s">
        <v>327</v>
      </c>
      <c r="X23" s="633" t="s">
        <v>327</v>
      </c>
      <c r="Y23" s="633" t="s">
        <v>327</v>
      </c>
      <c r="Z23" s="634" t="s">
        <v>325</v>
      </c>
      <c r="AA23" s="635" t="s">
        <v>325</v>
      </c>
      <c r="AB23" s="636" t="s">
        <v>325</v>
      </c>
      <c r="AC23" s="633" t="s">
        <v>325</v>
      </c>
      <c r="AD23" s="634" t="s">
        <v>325</v>
      </c>
      <c r="AE23" s="632" t="s">
        <v>325</v>
      </c>
      <c r="AF23" s="633" t="s">
        <v>325</v>
      </c>
      <c r="AG23" s="633" t="s">
        <v>325</v>
      </c>
      <c r="AH23" s="634" t="s">
        <v>325</v>
      </c>
      <c r="AI23" s="634" t="s">
        <v>325</v>
      </c>
      <c r="AJ23" s="632" t="s">
        <v>325</v>
      </c>
      <c r="AK23" s="636" t="s">
        <v>325</v>
      </c>
      <c r="AL23" s="634" t="s">
        <v>325</v>
      </c>
      <c r="AM23" s="634" t="s">
        <v>325</v>
      </c>
      <c r="AN23" s="632" t="s">
        <v>325</v>
      </c>
      <c r="AO23" s="633" t="s">
        <v>326</v>
      </c>
      <c r="AP23" s="633" t="s">
        <v>326</v>
      </c>
      <c r="AQ23" s="634" t="s">
        <v>217</v>
      </c>
      <c r="AR23" s="635" t="s">
        <v>217</v>
      </c>
      <c r="AS23" s="636" t="s">
        <v>217</v>
      </c>
      <c r="AT23" s="633" t="s">
        <v>217</v>
      </c>
      <c r="AU23" s="634" t="s">
        <v>217</v>
      </c>
      <c r="AV23" s="634" t="s">
        <v>217</v>
      </c>
      <c r="AW23" s="632" t="s">
        <v>217</v>
      </c>
      <c r="AX23" s="633" t="s">
        <v>217</v>
      </c>
      <c r="AY23" s="633" t="s">
        <v>217</v>
      </c>
      <c r="AZ23" s="634" t="s">
        <v>217</v>
      </c>
      <c r="BA23" s="632" t="s">
        <v>217</v>
      </c>
      <c r="BD23" s="751"/>
    </row>
    <row r="24" spans="1:56" ht="13.8">
      <c r="A24" s="398" t="s">
        <v>200</v>
      </c>
      <c r="B24" s="399" t="s">
        <v>325</v>
      </c>
      <c r="C24" s="400" t="s">
        <v>325</v>
      </c>
      <c r="D24" s="400" t="s">
        <v>325</v>
      </c>
      <c r="E24" s="401" t="s">
        <v>312</v>
      </c>
      <c r="F24" s="399" t="s">
        <v>325</v>
      </c>
      <c r="G24" s="402" t="s">
        <v>325</v>
      </c>
      <c r="H24" s="400" t="s">
        <v>326</v>
      </c>
      <c r="I24" s="400" t="s">
        <v>327</v>
      </c>
      <c r="J24" s="403" t="s">
        <v>327</v>
      </c>
      <c r="K24" s="399" t="s">
        <v>327</v>
      </c>
      <c r="L24" s="402" t="s">
        <v>327</v>
      </c>
      <c r="M24" s="400" t="s">
        <v>327</v>
      </c>
      <c r="N24" s="401" t="s">
        <v>327</v>
      </c>
      <c r="O24" s="402" t="s">
        <v>331</v>
      </c>
      <c r="P24" s="402" t="s">
        <v>331</v>
      </c>
      <c r="Q24" s="400" t="s">
        <v>331</v>
      </c>
      <c r="R24" s="403" t="s">
        <v>331</v>
      </c>
      <c r="S24" s="642" t="s">
        <v>331</v>
      </c>
      <c r="T24" s="638" t="s">
        <v>217</v>
      </c>
      <c r="U24" s="639" t="s">
        <v>217</v>
      </c>
      <c r="V24" s="639" t="s">
        <v>217</v>
      </c>
      <c r="W24" s="637" t="s">
        <v>217</v>
      </c>
      <c r="X24" s="638" t="s">
        <v>217</v>
      </c>
      <c r="Y24" s="748" t="s">
        <v>328</v>
      </c>
      <c r="Z24" s="641" t="s">
        <v>332</v>
      </c>
      <c r="AA24" s="640"/>
      <c r="AB24" s="642"/>
      <c r="AC24" s="638"/>
      <c r="AD24" s="639"/>
      <c r="AE24" s="637"/>
      <c r="AF24" s="638"/>
      <c r="AG24" s="638"/>
      <c r="AH24" s="639"/>
      <c r="AI24" s="639"/>
      <c r="AJ24" s="637"/>
      <c r="AK24" s="642"/>
      <c r="AL24" s="639"/>
      <c r="AM24" s="639"/>
      <c r="AN24" s="637"/>
      <c r="AO24" s="638"/>
      <c r="AP24" s="638"/>
      <c r="AQ24" s="639"/>
      <c r="AR24" s="403"/>
      <c r="AS24" s="399"/>
      <c r="AT24" s="402"/>
      <c r="AU24" s="400"/>
      <c r="AV24" s="400"/>
      <c r="AW24" s="401"/>
      <c r="AX24" s="402"/>
      <c r="AY24" s="402"/>
      <c r="AZ24" s="400"/>
      <c r="BA24" s="401"/>
      <c r="BD24" s="404"/>
    </row>
    <row r="25" spans="1:56" s="397" customFormat="1" ht="14.4" customHeight="1">
      <c r="A25" s="405" t="s">
        <v>311</v>
      </c>
      <c r="B25" s="406"/>
      <c r="C25" s="406"/>
      <c r="D25" s="406"/>
      <c r="E25" s="407" t="s">
        <v>312</v>
      </c>
      <c r="F25" s="408" t="s">
        <v>313</v>
      </c>
      <c r="G25" s="406"/>
      <c r="H25" s="406"/>
      <c r="I25" s="406"/>
      <c r="J25" s="406"/>
      <c r="K25" s="406"/>
      <c r="L25" s="406"/>
      <c r="M25" s="407" t="s">
        <v>314</v>
      </c>
      <c r="N25" s="408" t="s">
        <v>315</v>
      </c>
      <c r="R25" s="408"/>
      <c r="S25" s="408"/>
      <c r="T25" s="408"/>
      <c r="U25" s="407" t="s">
        <v>316</v>
      </c>
      <c r="V25" s="408" t="s">
        <v>317</v>
      </c>
      <c r="W25" s="408"/>
      <c r="X25" s="408"/>
      <c r="Y25" s="408"/>
      <c r="Z25" s="407" t="s">
        <v>318</v>
      </c>
      <c r="AA25" s="408" t="s">
        <v>319</v>
      </c>
      <c r="AB25" s="408"/>
      <c r="AC25" s="408"/>
      <c r="AD25" s="408"/>
      <c r="AE25" s="407" t="s">
        <v>320</v>
      </c>
      <c r="AF25" s="408" t="s">
        <v>321</v>
      </c>
      <c r="AG25" s="408"/>
      <c r="AH25" s="408"/>
      <c r="AI25" s="408"/>
      <c r="AJ25" s="408"/>
      <c r="AK25" s="408"/>
      <c r="AL25" s="408"/>
      <c r="AM25" s="408"/>
      <c r="AN25" s="408"/>
      <c r="AO25" s="408"/>
      <c r="AP25" s="407" t="s">
        <v>322</v>
      </c>
      <c r="AQ25" s="408" t="s">
        <v>368</v>
      </c>
      <c r="AS25" s="406"/>
      <c r="AT25" s="406"/>
      <c r="AU25" s="406"/>
      <c r="AV25" s="406"/>
      <c r="AW25" s="406"/>
      <c r="AX25" s="406"/>
      <c r="AY25" s="406"/>
      <c r="AZ25" s="406"/>
      <c r="BA25" s="406"/>
      <c r="BD25" s="404"/>
    </row>
    <row r="26" spans="1:56" ht="16.5" customHeight="1">
      <c r="A26" s="397"/>
      <c r="AJ26" s="409" t="s">
        <v>331</v>
      </c>
      <c r="AK26" s="408" t="s">
        <v>359</v>
      </c>
      <c r="BD26" s="404"/>
    </row>
    <row r="27" spans="1:56" s="410" customFormat="1" ht="12.75" customHeight="1">
      <c r="A27" s="792" t="s">
        <v>303</v>
      </c>
      <c r="B27" s="792"/>
      <c r="C27" s="792"/>
      <c r="D27" s="792"/>
      <c r="E27" s="792"/>
      <c r="F27" s="792"/>
      <c r="G27" s="792"/>
      <c r="H27" s="792"/>
      <c r="I27" s="792"/>
      <c r="J27" s="792"/>
      <c r="K27" s="792"/>
      <c r="L27" s="792"/>
      <c r="M27" s="792"/>
      <c r="N27" s="792"/>
      <c r="O27" s="792"/>
      <c r="P27" s="792"/>
      <c r="T27" s="792" t="s">
        <v>302</v>
      </c>
      <c r="U27" s="792"/>
      <c r="V27" s="792"/>
      <c r="W27" s="792"/>
      <c r="X27" s="792"/>
      <c r="Y27" s="792"/>
      <c r="Z27" s="792"/>
      <c r="AA27" s="792"/>
      <c r="AB27" s="792"/>
      <c r="AC27" s="792"/>
      <c r="AD27" s="792"/>
      <c r="AI27" s="793" t="s">
        <v>293</v>
      </c>
      <c r="AJ27" s="793"/>
      <c r="AK27" s="793"/>
      <c r="AL27" s="793"/>
      <c r="AM27" s="793"/>
      <c r="AN27" s="793"/>
      <c r="AO27" s="793"/>
      <c r="AP27" s="793"/>
      <c r="AQ27" s="793"/>
      <c r="AR27" s="793"/>
      <c r="AS27" s="793"/>
      <c r="AT27" s="793"/>
      <c r="AU27" s="793"/>
      <c r="AV27" s="793"/>
      <c r="AW27" s="793"/>
      <c r="AX27" s="793"/>
      <c r="AY27" s="793"/>
      <c r="AZ27" s="793"/>
      <c r="BD27" s="411"/>
    </row>
    <row r="28" spans="1:56" s="397" customFormat="1" ht="6" customHeight="1">
      <c r="AG28" s="412"/>
      <c r="AH28" s="413"/>
      <c r="AI28" s="413"/>
      <c r="AJ28" s="413"/>
      <c r="AK28" s="413"/>
      <c r="AL28" s="413"/>
      <c r="AM28" s="413"/>
      <c r="AN28" s="413"/>
      <c r="AO28" s="413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D28" s="413"/>
    </row>
    <row r="29" spans="1:56" s="397" customFormat="1" ht="49.5" customHeight="1">
      <c r="A29" s="414" t="s">
        <v>263</v>
      </c>
      <c r="B29" s="801" t="s">
        <v>278</v>
      </c>
      <c r="C29" s="801"/>
      <c r="D29" s="801" t="s">
        <v>301</v>
      </c>
      <c r="E29" s="801"/>
      <c r="F29" s="803" t="s">
        <v>260</v>
      </c>
      <c r="G29" s="803"/>
      <c r="H29" s="801" t="s">
        <v>369</v>
      </c>
      <c r="I29" s="801"/>
      <c r="J29" s="801"/>
      <c r="K29" s="801" t="s">
        <v>294</v>
      </c>
      <c r="L29" s="801"/>
      <c r="M29" s="803" t="s">
        <v>185</v>
      </c>
      <c r="N29" s="803"/>
      <c r="O29" s="801" t="s">
        <v>279</v>
      </c>
      <c r="P29" s="804"/>
      <c r="Q29" s="415"/>
      <c r="R29" s="415"/>
      <c r="T29" s="800" t="s">
        <v>267</v>
      </c>
      <c r="U29" s="794"/>
      <c r="V29" s="794"/>
      <c r="W29" s="794"/>
      <c r="X29" s="794"/>
      <c r="Y29" s="794"/>
      <c r="Z29" s="794"/>
      <c r="AA29" s="803" t="s">
        <v>32</v>
      </c>
      <c r="AB29" s="803"/>
      <c r="AC29" s="803" t="s">
        <v>266</v>
      </c>
      <c r="AD29" s="825"/>
      <c r="AG29" s="413"/>
      <c r="AH29" s="800" t="s">
        <v>324</v>
      </c>
      <c r="AI29" s="794"/>
      <c r="AJ29" s="794"/>
      <c r="AK29" s="794"/>
      <c r="AL29" s="794"/>
      <c r="AM29" s="794"/>
      <c r="AN29" s="794"/>
      <c r="AO29" s="794"/>
      <c r="AP29" s="794"/>
      <c r="AQ29" s="794"/>
      <c r="AR29" s="794" t="s">
        <v>370</v>
      </c>
      <c r="AS29" s="794"/>
      <c r="AT29" s="794"/>
      <c r="AU29" s="794"/>
      <c r="AV29" s="794"/>
      <c r="AW29" s="794"/>
      <c r="AX29" s="794"/>
      <c r="AY29" s="794"/>
      <c r="AZ29" s="801" t="s">
        <v>32</v>
      </c>
      <c r="BA29" s="804"/>
      <c r="BD29" s="413"/>
    </row>
    <row r="30" spans="1:56" s="397" customFormat="1">
      <c r="A30" s="416" t="s">
        <v>198</v>
      </c>
      <c r="B30" s="802">
        <v>30</v>
      </c>
      <c r="C30" s="802"/>
      <c r="D30" s="802">
        <v>4</v>
      </c>
      <c r="E30" s="802"/>
      <c r="F30" s="802">
        <v>4</v>
      </c>
      <c r="G30" s="802"/>
      <c r="H30" s="802">
        <v>0</v>
      </c>
      <c r="I30" s="802"/>
      <c r="J30" s="802"/>
      <c r="K30" s="802">
        <v>0</v>
      </c>
      <c r="L30" s="802"/>
      <c r="M30" s="802">
        <v>14</v>
      </c>
      <c r="N30" s="802"/>
      <c r="O30" s="784">
        <f>SUM(B30:N30)</f>
        <v>52</v>
      </c>
      <c r="P30" s="785"/>
      <c r="Q30" s="417"/>
      <c r="R30" s="417"/>
      <c r="T30" s="826" t="s">
        <v>333</v>
      </c>
      <c r="U30" s="827"/>
      <c r="V30" s="827"/>
      <c r="W30" s="827"/>
      <c r="X30" s="827"/>
      <c r="Y30" s="827"/>
      <c r="Z30" s="827"/>
      <c r="AA30" s="797">
        <v>2</v>
      </c>
      <c r="AB30" s="797"/>
      <c r="AC30" s="795">
        <v>4</v>
      </c>
      <c r="AD30" s="796"/>
      <c r="AG30" s="413"/>
      <c r="AH30" s="1009" t="s">
        <v>500</v>
      </c>
      <c r="AI30" s="787"/>
      <c r="AJ30" s="787"/>
      <c r="AK30" s="787"/>
      <c r="AL30" s="787"/>
      <c r="AM30" s="787"/>
      <c r="AN30" s="787"/>
      <c r="AO30" s="787"/>
      <c r="AP30" s="787"/>
      <c r="AQ30" s="788"/>
      <c r="AR30" s="786" t="s">
        <v>349</v>
      </c>
      <c r="AS30" s="787"/>
      <c r="AT30" s="787"/>
      <c r="AU30" s="787"/>
      <c r="AV30" s="787"/>
      <c r="AW30" s="787"/>
      <c r="AX30" s="787"/>
      <c r="AY30" s="788"/>
      <c r="AZ30" s="786">
        <v>3</v>
      </c>
      <c r="BA30" s="798"/>
    </row>
    <row r="31" spans="1:56" s="397" customFormat="1" ht="13.5" customHeight="1">
      <c r="A31" s="416" t="s">
        <v>200</v>
      </c>
      <c r="B31" s="802">
        <v>6</v>
      </c>
      <c r="C31" s="802"/>
      <c r="D31" s="802">
        <v>1</v>
      </c>
      <c r="E31" s="802"/>
      <c r="F31" s="802">
        <v>6</v>
      </c>
      <c r="G31" s="802"/>
      <c r="H31" s="802">
        <v>5</v>
      </c>
      <c r="I31" s="802"/>
      <c r="J31" s="802"/>
      <c r="K31" s="802">
        <v>2</v>
      </c>
      <c r="L31" s="802"/>
      <c r="M31" s="802">
        <v>5</v>
      </c>
      <c r="N31" s="802"/>
      <c r="O31" s="784">
        <f>SUM(B31:N31)</f>
        <v>25</v>
      </c>
      <c r="P31" s="785"/>
      <c r="Q31" s="417"/>
      <c r="R31" s="417"/>
      <c r="T31" s="823" t="s">
        <v>355</v>
      </c>
      <c r="U31" s="824"/>
      <c r="V31" s="824"/>
      <c r="W31" s="824"/>
      <c r="X31" s="824"/>
      <c r="Y31" s="824"/>
      <c r="Z31" s="824"/>
      <c r="AA31" s="819">
        <v>3</v>
      </c>
      <c r="AB31" s="820"/>
      <c r="AC31" s="821">
        <v>6</v>
      </c>
      <c r="AD31" s="822"/>
      <c r="AG31" s="413"/>
      <c r="AH31" s="1010"/>
      <c r="AI31" s="790"/>
      <c r="AJ31" s="790"/>
      <c r="AK31" s="790"/>
      <c r="AL31" s="790"/>
      <c r="AM31" s="790"/>
      <c r="AN31" s="790"/>
      <c r="AO31" s="790"/>
      <c r="AP31" s="790"/>
      <c r="AQ31" s="791"/>
      <c r="AR31" s="789"/>
      <c r="AS31" s="790"/>
      <c r="AT31" s="790"/>
      <c r="AU31" s="790"/>
      <c r="AV31" s="790"/>
      <c r="AW31" s="790"/>
      <c r="AX31" s="790"/>
      <c r="AY31" s="791"/>
      <c r="AZ31" s="789"/>
      <c r="BA31" s="799"/>
    </row>
    <row r="32" spans="1:56" s="397" customFormat="1" ht="13.5" customHeight="1">
      <c r="A32" s="418" t="s">
        <v>265</v>
      </c>
      <c r="B32" s="805">
        <f>SUM(B30:C31)</f>
        <v>36</v>
      </c>
      <c r="C32" s="805"/>
      <c r="D32" s="805">
        <f>SUM(D30:E31)</f>
        <v>5</v>
      </c>
      <c r="E32" s="805"/>
      <c r="F32" s="805">
        <f>SUM(F30:G31)</f>
        <v>10</v>
      </c>
      <c r="G32" s="805"/>
      <c r="H32" s="805">
        <f>SUM(H30:I31)</f>
        <v>5</v>
      </c>
      <c r="I32" s="805"/>
      <c r="J32" s="805"/>
      <c r="K32" s="805">
        <f>SUM(K30:L31)</f>
        <v>2</v>
      </c>
      <c r="L32" s="805"/>
      <c r="M32" s="805">
        <f>SUM(M30:N31)</f>
        <v>19</v>
      </c>
      <c r="N32" s="805"/>
      <c r="O32" s="805">
        <f>SUM(O30:P31)</f>
        <v>77</v>
      </c>
      <c r="P32" s="806"/>
      <c r="Q32" s="417"/>
      <c r="R32" s="417"/>
      <c r="AG32" s="413"/>
      <c r="AH32" s="1010"/>
      <c r="AI32" s="790"/>
      <c r="AJ32" s="790"/>
      <c r="AK32" s="790"/>
      <c r="AL32" s="790"/>
      <c r="AM32" s="790"/>
      <c r="AN32" s="790"/>
      <c r="AO32" s="790"/>
      <c r="AP32" s="790"/>
      <c r="AQ32" s="791"/>
      <c r="AR32" s="789"/>
      <c r="AS32" s="790"/>
      <c r="AT32" s="790"/>
      <c r="AU32" s="790"/>
      <c r="AV32" s="790"/>
      <c r="AW32" s="790"/>
      <c r="AX32" s="790"/>
      <c r="AY32" s="791"/>
      <c r="AZ32" s="789"/>
      <c r="BA32" s="799"/>
    </row>
    <row r="33" spans="34:53" ht="18.75" customHeight="1">
      <c r="AH33" s="1010"/>
      <c r="AI33" s="790"/>
      <c r="AJ33" s="790"/>
      <c r="AK33" s="790"/>
      <c r="AL33" s="790"/>
      <c r="AM33" s="790"/>
      <c r="AN33" s="790"/>
      <c r="AO33" s="790"/>
      <c r="AP33" s="790"/>
      <c r="AQ33" s="791"/>
      <c r="AR33" s="789"/>
      <c r="AS33" s="790"/>
      <c r="AT33" s="790"/>
      <c r="AU33" s="790"/>
      <c r="AV33" s="790"/>
      <c r="AW33" s="790"/>
      <c r="AX33" s="790"/>
      <c r="AY33" s="791"/>
      <c r="AZ33" s="789"/>
      <c r="BA33" s="799"/>
    </row>
    <row r="34" spans="34:53" ht="34.5" customHeight="1">
      <c r="AH34" s="1010"/>
      <c r="AI34" s="790"/>
      <c r="AJ34" s="790"/>
      <c r="AK34" s="790"/>
      <c r="AL34" s="790"/>
      <c r="AM34" s="790"/>
      <c r="AN34" s="790"/>
      <c r="AO34" s="790"/>
      <c r="AP34" s="790"/>
      <c r="AQ34" s="791"/>
      <c r="AR34" s="789"/>
      <c r="AS34" s="790"/>
      <c r="AT34" s="790"/>
      <c r="AU34" s="790"/>
      <c r="AV34" s="790"/>
      <c r="AW34" s="790"/>
      <c r="AX34" s="790"/>
      <c r="AY34" s="791"/>
      <c r="AZ34" s="789"/>
      <c r="BA34" s="799"/>
    </row>
    <row r="35" spans="34:53" ht="12.75" customHeight="1">
      <c r="AH35" s="1009" t="s">
        <v>422</v>
      </c>
      <c r="AI35" s="787"/>
      <c r="AJ35" s="787"/>
      <c r="AK35" s="787"/>
      <c r="AL35" s="787"/>
      <c r="AM35" s="787"/>
      <c r="AN35" s="787"/>
      <c r="AO35" s="787"/>
      <c r="AP35" s="787"/>
      <c r="AQ35" s="788"/>
      <c r="AR35" s="817" t="s">
        <v>421</v>
      </c>
      <c r="AS35" s="817"/>
      <c r="AT35" s="817"/>
      <c r="AU35" s="817"/>
      <c r="AV35" s="817"/>
      <c r="AW35" s="817"/>
      <c r="AX35" s="817"/>
      <c r="AY35" s="817"/>
      <c r="AZ35" s="828">
        <v>3</v>
      </c>
      <c r="BA35" s="829"/>
    </row>
    <row r="36" spans="34:53">
      <c r="AH36" s="1011"/>
      <c r="AI36" s="1012"/>
      <c r="AJ36" s="1012"/>
      <c r="AK36" s="1012"/>
      <c r="AL36" s="1012"/>
      <c r="AM36" s="1012"/>
      <c r="AN36" s="1012"/>
      <c r="AO36" s="1012"/>
      <c r="AP36" s="1012"/>
      <c r="AQ36" s="1013"/>
      <c r="AR36" s="818"/>
      <c r="AS36" s="818"/>
      <c r="AT36" s="818"/>
      <c r="AU36" s="818"/>
      <c r="AV36" s="818"/>
      <c r="AW36" s="818"/>
      <c r="AX36" s="818"/>
      <c r="AY36" s="818"/>
      <c r="AZ36" s="830"/>
      <c r="BA36" s="831"/>
    </row>
  </sheetData>
  <mergeCells count="77">
    <mergeCell ref="BC12:CH12"/>
    <mergeCell ref="A19:A22"/>
    <mergeCell ref="J13:AQ13"/>
    <mergeCell ref="AG15:BA15"/>
    <mergeCell ref="AS19:AW19"/>
    <mergeCell ref="AX19:BA19"/>
    <mergeCell ref="AK19:AN19"/>
    <mergeCell ref="AO19:AR19"/>
    <mergeCell ref="B19:E19"/>
    <mergeCell ref="F19:J19"/>
    <mergeCell ref="K19:N19"/>
    <mergeCell ref="O19:R19"/>
    <mergeCell ref="S19:W19"/>
    <mergeCell ref="X19:AA19"/>
    <mergeCell ref="AB19:AE19"/>
    <mergeCell ref="AF19:AJ19"/>
    <mergeCell ref="AR35:AY36"/>
    <mergeCell ref="AZ29:BA29"/>
    <mergeCell ref="AA31:AB31"/>
    <mergeCell ref="H30:J30"/>
    <mergeCell ref="M31:N31"/>
    <mergeCell ref="AC31:AD31"/>
    <mergeCell ref="AA29:AB29"/>
    <mergeCell ref="T31:Z31"/>
    <mergeCell ref="AC29:AD29"/>
    <mergeCell ref="K31:L31"/>
    <mergeCell ref="T30:Z30"/>
    <mergeCell ref="M29:N29"/>
    <mergeCell ref="H29:J29"/>
    <mergeCell ref="AZ35:BA36"/>
    <mergeCell ref="AH35:AQ36"/>
    <mergeCell ref="K29:L29"/>
    <mergeCell ref="M6:AN6"/>
    <mergeCell ref="M8:AN8"/>
    <mergeCell ref="I1:AR1"/>
    <mergeCell ref="I2:AR2"/>
    <mergeCell ref="M3:AN3"/>
    <mergeCell ref="M5:AN5"/>
    <mergeCell ref="T29:Z29"/>
    <mergeCell ref="H31:J31"/>
    <mergeCell ref="O31:P31"/>
    <mergeCell ref="M9:AN9"/>
    <mergeCell ref="J12:AQ12"/>
    <mergeCell ref="A17:BA17"/>
    <mergeCell ref="J10:AQ10"/>
    <mergeCell ref="J11:AQ11"/>
    <mergeCell ref="A15:P15"/>
    <mergeCell ref="D30:E30"/>
    <mergeCell ref="D31:E31"/>
    <mergeCell ref="D29:E29"/>
    <mergeCell ref="F30:G30"/>
    <mergeCell ref="AH30:AQ34"/>
    <mergeCell ref="F31:G31"/>
    <mergeCell ref="B31:C31"/>
    <mergeCell ref="B32:C32"/>
    <mergeCell ref="O32:P32"/>
    <mergeCell ref="D32:E32"/>
    <mergeCell ref="M32:N32"/>
    <mergeCell ref="K32:L32"/>
    <mergeCell ref="H32:J32"/>
    <mergeCell ref="F32:G32"/>
    <mergeCell ref="O30:P30"/>
    <mergeCell ref="AR30:AY34"/>
    <mergeCell ref="T27:AD27"/>
    <mergeCell ref="AI27:AZ27"/>
    <mergeCell ref="AR29:AY29"/>
    <mergeCell ref="AC30:AD30"/>
    <mergeCell ref="AA30:AB30"/>
    <mergeCell ref="AZ30:BA34"/>
    <mergeCell ref="AH29:AQ29"/>
    <mergeCell ref="A27:P27"/>
    <mergeCell ref="B29:C29"/>
    <mergeCell ref="B30:C30"/>
    <mergeCell ref="F29:G29"/>
    <mergeCell ref="O29:P29"/>
    <mergeCell ref="M30:N30"/>
    <mergeCell ref="K30:L30"/>
  </mergeCells>
  <printOptions horizontalCentered="1"/>
  <pageMargins left="0.34" right="0.28999999999999998" top="0.55000000000000004" bottom="0.2" header="0" footer="0"/>
  <pageSetup paperSize="9" scale="80" orientation="landscape" r:id="rId1"/>
  <headerFooter differentFirst="1" alignWithMargins="0">
    <oddHeader>&amp;C2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view="pageBreakPreview" zoomScale="85" zoomScaleNormal="85" zoomScaleSheetLayoutView="85" workbookViewId="0">
      <selection activeCell="S6" sqref="S6"/>
    </sheetView>
  </sheetViews>
  <sheetFormatPr defaultColWidth="9" defaultRowHeight="13.2"/>
  <cols>
    <col min="1" max="1" width="9.6640625" style="195" customWidth="1"/>
    <col min="2" max="2" width="51.33203125" style="195" customWidth="1"/>
    <col min="3" max="3" width="4.5546875" style="195" customWidth="1"/>
    <col min="4" max="4" width="6.6640625" style="195" customWidth="1"/>
    <col min="5" max="6" width="5.109375" style="195" customWidth="1"/>
    <col min="7" max="7" width="6.33203125" style="195" customWidth="1"/>
    <col min="8" max="8" width="7.6640625" style="195" customWidth="1"/>
    <col min="9" max="9" width="5.5546875" style="195" customWidth="1"/>
    <col min="10" max="10" width="5.44140625" style="195" customWidth="1"/>
    <col min="11" max="11" width="5.6640625" style="195" customWidth="1"/>
    <col min="12" max="12" width="5.109375" style="195" customWidth="1"/>
    <col min="13" max="13" width="6.88671875" style="195" customWidth="1"/>
    <col min="14" max="14" width="6.109375" style="195" customWidth="1"/>
    <col min="15" max="15" width="6.5546875" style="195" customWidth="1"/>
    <col min="16" max="16" width="6.88671875" style="195" customWidth="1"/>
    <col min="17" max="18" width="9.109375" style="195"/>
    <col min="19" max="21" width="9.109375" style="196"/>
    <col min="22" max="256" width="9.109375" style="195"/>
    <col min="257" max="257" width="8" style="195" customWidth="1"/>
    <col min="258" max="258" width="48.109375" style="195" customWidth="1"/>
    <col min="259" max="259" width="4.5546875" style="195" customWidth="1"/>
    <col min="260" max="260" width="6.6640625" style="195" customWidth="1"/>
    <col min="261" max="262" width="5.109375" style="195" customWidth="1"/>
    <col min="263" max="264" width="6.6640625" style="195" customWidth="1"/>
    <col min="265" max="265" width="5.5546875" style="195" customWidth="1"/>
    <col min="266" max="266" width="5.44140625" style="195" customWidth="1"/>
    <col min="267" max="267" width="5.6640625" style="195" customWidth="1"/>
    <col min="268" max="268" width="5.109375" style="195" customWidth="1"/>
    <col min="269" max="269" width="5.88671875" style="195" customWidth="1"/>
    <col min="270" max="271" width="5.109375" style="195" customWidth="1"/>
    <col min="272" max="272" width="6.88671875" style="195" customWidth="1"/>
    <col min="273" max="512" width="9.109375" style="195"/>
    <col min="513" max="513" width="8" style="195" customWidth="1"/>
    <col min="514" max="514" width="48.109375" style="195" customWidth="1"/>
    <col min="515" max="515" width="4.5546875" style="195" customWidth="1"/>
    <col min="516" max="516" width="6.6640625" style="195" customWidth="1"/>
    <col min="517" max="518" width="5.109375" style="195" customWidth="1"/>
    <col min="519" max="520" width="6.6640625" style="195" customWidth="1"/>
    <col min="521" max="521" width="5.5546875" style="195" customWidth="1"/>
    <col min="522" max="522" width="5.44140625" style="195" customWidth="1"/>
    <col min="523" max="523" width="5.6640625" style="195" customWidth="1"/>
    <col min="524" max="524" width="5.109375" style="195" customWidth="1"/>
    <col min="525" max="525" width="5.88671875" style="195" customWidth="1"/>
    <col min="526" max="527" width="5.109375" style="195" customWidth="1"/>
    <col min="528" max="528" width="6.88671875" style="195" customWidth="1"/>
    <col min="529" max="768" width="9.109375" style="195"/>
    <col min="769" max="769" width="8" style="195" customWidth="1"/>
    <col min="770" max="770" width="48.109375" style="195" customWidth="1"/>
    <col min="771" max="771" width="4.5546875" style="195" customWidth="1"/>
    <col min="772" max="772" width="6.6640625" style="195" customWidth="1"/>
    <col min="773" max="774" width="5.109375" style="195" customWidth="1"/>
    <col min="775" max="776" width="6.6640625" style="195" customWidth="1"/>
    <col min="777" max="777" width="5.5546875" style="195" customWidth="1"/>
    <col min="778" max="778" width="5.44140625" style="195" customWidth="1"/>
    <col min="779" max="779" width="5.6640625" style="195" customWidth="1"/>
    <col min="780" max="780" width="5.109375" style="195" customWidth="1"/>
    <col min="781" max="781" width="5.88671875" style="195" customWidth="1"/>
    <col min="782" max="783" width="5.109375" style="195" customWidth="1"/>
    <col min="784" max="784" width="6.88671875" style="195" customWidth="1"/>
    <col min="785" max="1024" width="9.109375" style="195"/>
    <col min="1025" max="1025" width="8" style="195" customWidth="1"/>
    <col min="1026" max="1026" width="48.109375" style="195" customWidth="1"/>
    <col min="1027" max="1027" width="4.5546875" style="195" customWidth="1"/>
    <col min="1028" max="1028" width="6.6640625" style="195" customWidth="1"/>
    <col min="1029" max="1030" width="5.109375" style="195" customWidth="1"/>
    <col min="1031" max="1032" width="6.6640625" style="195" customWidth="1"/>
    <col min="1033" max="1033" width="5.5546875" style="195" customWidth="1"/>
    <col min="1034" max="1034" width="5.44140625" style="195" customWidth="1"/>
    <col min="1035" max="1035" width="5.6640625" style="195" customWidth="1"/>
    <col min="1036" max="1036" width="5.109375" style="195" customWidth="1"/>
    <col min="1037" max="1037" width="5.88671875" style="195" customWidth="1"/>
    <col min="1038" max="1039" width="5.109375" style="195" customWidth="1"/>
    <col min="1040" max="1040" width="6.88671875" style="195" customWidth="1"/>
    <col min="1041" max="1280" width="9.109375" style="195"/>
    <col min="1281" max="1281" width="8" style="195" customWidth="1"/>
    <col min="1282" max="1282" width="48.109375" style="195" customWidth="1"/>
    <col min="1283" max="1283" width="4.5546875" style="195" customWidth="1"/>
    <col min="1284" max="1284" width="6.6640625" style="195" customWidth="1"/>
    <col min="1285" max="1286" width="5.109375" style="195" customWidth="1"/>
    <col min="1287" max="1288" width="6.6640625" style="195" customWidth="1"/>
    <col min="1289" max="1289" width="5.5546875" style="195" customWidth="1"/>
    <col min="1290" max="1290" width="5.44140625" style="195" customWidth="1"/>
    <col min="1291" max="1291" width="5.6640625" style="195" customWidth="1"/>
    <col min="1292" max="1292" width="5.109375" style="195" customWidth="1"/>
    <col min="1293" max="1293" width="5.88671875" style="195" customWidth="1"/>
    <col min="1294" max="1295" width="5.109375" style="195" customWidth="1"/>
    <col min="1296" max="1296" width="6.88671875" style="195" customWidth="1"/>
    <col min="1297" max="1536" width="9.109375" style="195"/>
    <col min="1537" max="1537" width="8" style="195" customWidth="1"/>
    <col min="1538" max="1538" width="48.109375" style="195" customWidth="1"/>
    <col min="1539" max="1539" width="4.5546875" style="195" customWidth="1"/>
    <col min="1540" max="1540" width="6.6640625" style="195" customWidth="1"/>
    <col min="1541" max="1542" width="5.109375" style="195" customWidth="1"/>
    <col min="1543" max="1544" width="6.6640625" style="195" customWidth="1"/>
    <col min="1545" max="1545" width="5.5546875" style="195" customWidth="1"/>
    <col min="1546" max="1546" width="5.44140625" style="195" customWidth="1"/>
    <col min="1547" max="1547" width="5.6640625" style="195" customWidth="1"/>
    <col min="1548" max="1548" width="5.109375" style="195" customWidth="1"/>
    <col min="1549" max="1549" width="5.88671875" style="195" customWidth="1"/>
    <col min="1550" max="1551" width="5.109375" style="195" customWidth="1"/>
    <col min="1552" max="1552" width="6.88671875" style="195" customWidth="1"/>
    <col min="1553" max="1792" width="9.109375" style="195"/>
    <col min="1793" max="1793" width="8" style="195" customWidth="1"/>
    <col min="1794" max="1794" width="48.109375" style="195" customWidth="1"/>
    <col min="1795" max="1795" width="4.5546875" style="195" customWidth="1"/>
    <col min="1796" max="1796" width="6.6640625" style="195" customWidth="1"/>
    <col min="1797" max="1798" width="5.109375" style="195" customWidth="1"/>
    <col min="1799" max="1800" width="6.6640625" style="195" customWidth="1"/>
    <col min="1801" max="1801" width="5.5546875" style="195" customWidth="1"/>
    <col min="1802" max="1802" width="5.44140625" style="195" customWidth="1"/>
    <col min="1803" max="1803" width="5.6640625" style="195" customWidth="1"/>
    <col min="1804" max="1804" width="5.109375" style="195" customWidth="1"/>
    <col min="1805" max="1805" width="5.88671875" style="195" customWidth="1"/>
    <col min="1806" max="1807" width="5.109375" style="195" customWidth="1"/>
    <col min="1808" max="1808" width="6.88671875" style="195" customWidth="1"/>
    <col min="1809" max="2048" width="9.109375" style="195"/>
    <col min="2049" max="2049" width="8" style="195" customWidth="1"/>
    <col min="2050" max="2050" width="48.109375" style="195" customWidth="1"/>
    <col min="2051" max="2051" width="4.5546875" style="195" customWidth="1"/>
    <col min="2052" max="2052" width="6.6640625" style="195" customWidth="1"/>
    <col min="2053" max="2054" width="5.109375" style="195" customWidth="1"/>
    <col min="2055" max="2056" width="6.6640625" style="195" customWidth="1"/>
    <col min="2057" max="2057" width="5.5546875" style="195" customWidth="1"/>
    <col min="2058" max="2058" width="5.44140625" style="195" customWidth="1"/>
    <col min="2059" max="2059" width="5.6640625" style="195" customWidth="1"/>
    <col min="2060" max="2060" width="5.109375" style="195" customWidth="1"/>
    <col min="2061" max="2061" width="5.88671875" style="195" customWidth="1"/>
    <col min="2062" max="2063" width="5.109375" style="195" customWidth="1"/>
    <col min="2064" max="2064" width="6.88671875" style="195" customWidth="1"/>
    <col min="2065" max="2304" width="9.109375" style="195"/>
    <col min="2305" max="2305" width="8" style="195" customWidth="1"/>
    <col min="2306" max="2306" width="48.109375" style="195" customWidth="1"/>
    <col min="2307" max="2307" width="4.5546875" style="195" customWidth="1"/>
    <col min="2308" max="2308" width="6.6640625" style="195" customWidth="1"/>
    <col min="2309" max="2310" width="5.109375" style="195" customWidth="1"/>
    <col min="2311" max="2312" width="6.6640625" style="195" customWidth="1"/>
    <col min="2313" max="2313" width="5.5546875" style="195" customWidth="1"/>
    <col min="2314" max="2314" width="5.44140625" style="195" customWidth="1"/>
    <col min="2315" max="2315" width="5.6640625" style="195" customWidth="1"/>
    <col min="2316" max="2316" width="5.109375" style="195" customWidth="1"/>
    <col min="2317" max="2317" width="5.88671875" style="195" customWidth="1"/>
    <col min="2318" max="2319" width="5.109375" style="195" customWidth="1"/>
    <col min="2320" max="2320" width="6.88671875" style="195" customWidth="1"/>
    <col min="2321" max="2560" width="9.109375" style="195"/>
    <col min="2561" max="2561" width="8" style="195" customWidth="1"/>
    <col min="2562" max="2562" width="48.109375" style="195" customWidth="1"/>
    <col min="2563" max="2563" width="4.5546875" style="195" customWidth="1"/>
    <col min="2564" max="2564" width="6.6640625" style="195" customWidth="1"/>
    <col min="2565" max="2566" width="5.109375" style="195" customWidth="1"/>
    <col min="2567" max="2568" width="6.6640625" style="195" customWidth="1"/>
    <col min="2569" max="2569" width="5.5546875" style="195" customWidth="1"/>
    <col min="2570" max="2570" width="5.44140625" style="195" customWidth="1"/>
    <col min="2571" max="2571" width="5.6640625" style="195" customWidth="1"/>
    <col min="2572" max="2572" width="5.109375" style="195" customWidth="1"/>
    <col min="2573" max="2573" width="5.88671875" style="195" customWidth="1"/>
    <col min="2574" max="2575" width="5.109375" style="195" customWidth="1"/>
    <col min="2576" max="2576" width="6.88671875" style="195" customWidth="1"/>
    <col min="2577" max="2816" width="9.109375" style="195"/>
    <col min="2817" max="2817" width="8" style="195" customWidth="1"/>
    <col min="2818" max="2818" width="48.109375" style="195" customWidth="1"/>
    <col min="2819" max="2819" width="4.5546875" style="195" customWidth="1"/>
    <col min="2820" max="2820" width="6.6640625" style="195" customWidth="1"/>
    <col min="2821" max="2822" width="5.109375" style="195" customWidth="1"/>
    <col min="2823" max="2824" width="6.6640625" style="195" customWidth="1"/>
    <col min="2825" max="2825" width="5.5546875" style="195" customWidth="1"/>
    <col min="2826" max="2826" width="5.44140625" style="195" customWidth="1"/>
    <col min="2827" max="2827" width="5.6640625" style="195" customWidth="1"/>
    <col min="2828" max="2828" width="5.109375" style="195" customWidth="1"/>
    <col min="2829" max="2829" width="5.88671875" style="195" customWidth="1"/>
    <col min="2830" max="2831" width="5.109375" style="195" customWidth="1"/>
    <col min="2832" max="2832" width="6.88671875" style="195" customWidth="1"/>
    <col min="2833" max="3072" width="9.109375" style="195"/>
    <col min="3073" max="3073" width="8" style="195" customWidth="1"/>
    <col min="3074" max="3074" width="48.109375" style="195" customWidth="1"/>
    <col min="3075" max="3075" width="4.5546875" style="195" customWidth="1"/>
    <col min="3076" max="3076" width="6.6640625" style="195" customWidth="1"/>
    <col min="3077" max="3078" width="5.109375" style="195" customWidth="1"/>
    <col min="3079" max="3080" width="6.6640625" style="195" customWidth="1"/>
    <col min="3081" max="3081" width="5.5546875" style="195" customWidth="1"/>
    <col min="3082" max="3082" width="5.44140625" style="195" customWidth="1"/>
    <col min="3083" max="3083" width="5.6640625" style="195" customWidth="1"/>
    <col min="3084" max="3084" width="5.109375" style="195" customWidth="1"/>
    <col min="3085" max="3085" width="5.88671875" style="195" customWidth="1"/>
    <col min="3086" max="3087" width="5.109375" style="195" customWidth="1"/>
    <col min="3088" max="3088" width="6.88671875" style="195" customWidth="1"/>
    <col min="3089" max="3328" width="9.109375" style="195"/>
    <col min="3329" max="3329" width="8" style="195" customWidth="1"/>
    <col min="3330" max="3330" width="48.109375" style="195" customWidth="1"/>
    <col min="3331" max="3331" width="4.5546875" style="195" customWidth="1"/>
    <col min="3332" max="3332" width="6.6640625" style="195" customWidth="1"/>
    <col min="3333" max="3334" width="5.109375" style="195" customWidth="1"/>
    <col min="3335" max="3336" width="6.6640625" style="195" customWidth="1"/>
    <col min="3337" max="3337" width="5.5546875" style="195" customWidth="1"/>
    <col min="3338" max="3338" width="5.44140625" style="195" customWidth="1"/>
    <col min="3339" max="3339" width="5.6640625" style="195" customWidth="1"/>
    <col min="3340" max="3340" width="5.109375" style="195" customWidth="1"/>
    <col min="3341" max="3341" width="5.88671875" style="195" customWidth="1"/>
    <col min="3342" max="3343" width="5.109375" style="195" customWidth="1"/>
    <col min="3344" max="3344" width="6.88671875" style="195" customWidth="1"/>
    <col min="3345" max="3584" width="9.109375" style="195"/>
    <col min="3585" max="3585" width="8" style="195" customWidth="1"/>
    <col min="3586" max="3586" width="48.109375" style="195" customWidth="1"/>
    <col min="3587" max="3587" width="4.5546875" style="195" customWidth="1"/>
    <col min="3588" max="3588" width="6.6640625" style="195" customWidth="1"/>
    <col min="3589" max="3590" width="5.109375" style="195" customWidth="1"/>
    <col min="3591" max="3592" width="6.6640625" style="195" customWidth="1"/>
    <col min="3593" max="3593" width="5.5546875" style="195" customWidth="1"/>
    <col min="3594" max="3594" width="5.44140625" style="195" customWidth="1"/>
    <col min="3595" max="3595" width="5.6640625" style="195" customWidth="1"/>
    <col min="3596" max="3596" width="5.109375" style="195" customWidth="1"/>
    <col min="3597" max="3597" width="5.88671875" style="195" customWidth="1"/>
    <col min="3598" max="3599" width="5.109375" style="195" customWidth="1"/>
    <col min="3600" max="3600" width="6.88671875" style="195" customWidth="1"/>
    <col min="3601" max="3840" width="9.109375" style="195"/>
    <col min="3841" max="3841" width="8" style="195" customWidth="1"/>
    <col min="3842" max="3842" width="48.109375" style="195" customWidth="1"/>
    <col min="3843" max="3843" width="4.5546875" style="195" customWidth="1"/>
    <col min="3844" max="3844" width="6.6640625" style="195" customWidth="1"/>
    <col min="3845" max="3846" width="5.109375" style="195" customWidth="1"/>
    <col min="3847" max="3848" width="6.6640625" style="195" customWidth="1"/>
    <col min="3849" max="3849" width="5.5546875" style="195" customWidth="1"/>
    <col min="3850" max="3850" width="5.44140625" style="195" customWidth="1"/>
    <col min="3851" max="3851" width="5.6640625" style="195" customWidth="1"/>
    <col min="3852" max="3852" width="5.109375" style="195" customWidth="1"/>
    <col min="3853" max="3853" width="5.88671875" style="195" customWidth="1"/>
    <col min="3854" max="3855" width="5.109375" style="195" customWidth="1"/>
    <col min="3856" max="3856" width="6.88671875" style="195" customWidth="1"/>
    <col min="3857" max="4096" width="9.109375" style="195"/>
    <col min="4097" max="4097" width="8" style="195" customWidth="1"/>
    <col min="4098" max="4098" width="48.109375" style="195" customWidth="1"/>
    <col min="4099" max="4099" width="4.5546875" style="195" customWidth="1"/>
    <col min="4100" max="4100" width="6.6640625" style="195" customWidth="1"/>
    <col min="4101" max="4102" width="5.109375" style="195" customWidth="1"/>
    <col min="4103" max="4104" width="6.6640625" style="195" customWidth="1"/>
    <col min="4105" max="4105" width="5.5546875" style="195" customWidth="1"/>
    <col min="4106" max="4106" width="5.44140625" style="195" customWidth="1"/>
    <col min="4107" max="4107" width="5.6640625" style="195" customWidth="1"/>
    <col min="4108" max="4108" width="5.109375" style="195" customWidth="1"/>
    <col min="4109" max="4109" width="5.88671875" style="195" customWidth="1"/>
    <col min="4110" max="4111" width="5.109375" style="195" customWidth="1"/>
    <col min="4112" max="4112" width="6.88671875" style="195" customWidth="1"/>
    <col min="4113" max="4352" width="9.109375" style="195"/>
    <col min="4353" max="4353" width="8" style="195" customWidth="1"/>
    <col min="4354" max="4354" width="48.109375" style="195" customWidth="1"/>
    <col min="4355" max="4355" width="4.5546875" style="195" customWidth="1"/>
    <col min="4356" max="4356" width="6.6640625" style="195" customWidth="1"/>
    <col min="4357" max="4358" width="5.109375" style="195" customWidth="1"/>
    <col min="4359" max="4360" width="6.6640625" style="195" customWidth="1"/>
    <col min="4361" max="4361" width="5.5546875" style="195" customWidth="1"/>
    <col min="4362" max="4362" width="5.44140625" style="195" customWidth="1"/>
    <col min="4363" max="4363" width="5.6640625" style="195" customWidth="1"/>
    <col min="4364" max="4364" width="5.109375" style="195" customWidth="1"/>
    <col min="4365" max="4365" width="5.88671875" style="195" customWidth="1"/>
    <col min="4366" max="4367" width="5.109375" style="195" customWidth="1"/>
    <col min="4368" max="4368" width="6.88671875" style="195" customWidth="1"/>
    <col min="4369" max="4608" width="9.109375" style="195"/>
    <col min="4609" max="4609" width="8" style="195" customWidth="1"/>
    <col min="4610" max="4610" width="48.109375" style="195" customWidth="1"/>
    <col min="4611" max="4611" width="4.5546875" style="195" customWidth="1"/>
    <col min="4612" max="4612" width="6.6640625" style="195" customWidth="1"/>
    <col min="4613" max="4614" width="5.109375" style="195" customWidth="1"/>
    <col min="4615" max="4616" width="6.6640625" style="195" customWidth="1"/>
    <col min="4617" max="4617" width="5.5546875" style="195" customWidth="1"/>
    <col min="4618" max="4618" width="5.44140625" style="195" customWidth="1"/>
    <col min="4619" max="4619" width="5.6640625" style="195" customWidth="1"/>
    <col min="4620" max="4620" width="5.109375" style="195" customWidth="1"/>
    <col min="4621" max="4621" width="5.88671875" style="195" customWidth="1"/>
    <col min="4622" max="4623" width="5.109375" style="195" customWidth="1"/>
    <col min="4624" max="4624" width="6.88671875" style="195" customWidth="1"/>
    <col min="4625" max="4864" width="9.109375" style="195"/>
    <col min="4865" max="4865" width="8" style="195" customWidth="1"/>
    <col min="4866" max="4866" width="48.109375" style="195" customWidth="1"/>
    <col min="4867" max="4867" width="4.5546875" style="195" customWidth="1"/>
    <col min="4868" max="4868" width="6.6640625" style="195" customWidth="1"/>
    <col min="4869" max="4870" width="5.109375" style="195" customWidth="1"/>
    <col min="4871" max="4872" width="6.6640625" style="195" customWidth="1"/>
    <col min="4873" max="4873" width="5.5546875" style="195" customWidth="1"/>
    <col min="4874" max="4874" width="5.44140625" style="195" customWidth="1"/>
    <col min="4875" max="4875" width="5.6640625" style="195" customWidth="1"/>
    <col min="4876" max="4876" width="5.109375" style="195" customWidth="1"/>
    <col min="4877" max="4877" width="5.88671875" style="195" customWidth="1"/>
    <col min="4878" max="4879" width="5.109375" style="195" customWidth="1"/>
    <col min="4880" max="4880" width="6.88671875" style="195" customWidth="1"/>
    <col min="4881" max="5120" width="9.109375" style="195"/>
    <col min="5121" max="5121" width="8" style="195" customWidth="1"/>
    <col min="5122" max="5122" width="48.109375" style="195" customWidth="1"/>
    <col min="5123" max="5123" width="4.5546875" style="195" customWidth="1"/>
    <col min="5124" max="5124" width="6.6640625" style="195" customWidth="1"/>
    <col min="5125" max="5126" width="5.109375" style="195" customWidth="1"/>
    <col min="5127" max="5128" width="6.6640625" style="195" customWidth="1"/>
    <col min="5129" max="5129" width="5.5546875" style="195" customWidth="1"/>
    <col min="5130" max="5130" width="5.44140625" style="195" customWidth="1"/>
    <col min="5131" max="5131" width="5.6640625" style="195" customWidth="1"/>
    <col min="5132" max="5132" width="5.109375" style="195" customWidth="1"/>
    <col min="5133" max="5133" width="5.88671875" style="195" customWidth="1"/>
    <col min="5134" max="5135" width="5.109375" style="195" customWidth="1"/>
    <col min="5136" max="5136" width="6.88671875" style="195" customWidth="1"/>
    <col min="5137" max="5376" width="9.109375" style="195"/>
    <col min="5377" max="5377" width="8" style="195" customWidth="1"/>
    <col min="5378" max="5378" width="48.109375" style="195" customWidth="1"/>
    <col min="5379" max="5379" width="4.5546875" style="195" customWidth="1"/>
    <col min="5380" max="5380" width="6.6640625" style="195" customWidth="1"/>
    <col min="5381" max="5382" width="5.109375" style="195" customWidth="1"/>
    <col min="5383" max="5384" width="6.6640625" style="195" customWidth="1"/>
    <col min="5385" max="5385" width="5.5546875" style="195" customWidth="1"/>
    <col min="5386" max="5386" width="5.44140625" style="195" customWidth="1"/>
    <col min="5387" max="5387" width="5.6640625" style="195" customWidth="1"/>
    <col min="5388" max="5388" width="5.109375" style="195" customWidth="1"/>
    <col min="5389" max="5389" width="5.88671875" style="195" customWidth="1"/>
    <col min="5390" max="5391" width="5.109375" style="195" customWidth="1"/>
    <col min="5392" max="5392" width="6.88671875" style="195" customWidth="1"/>
    <col min="5393" max="5632" width="9.109375" style="195"/>
    <col min="5633" max="5633" width="8" style="195" customWidth="1"/>
    <col min="5634" max="5634" width="48.109375" style="195" customWidth="1"/>
    <col min="5635" max="5635" width="4.5546875" style="195" customWidth="1"/>
    <col min="5636" max="5636" width="6.6640625" style="195" customWidth="1"/>
    <col min="5637" max="5638" width="5.109375" style="195" customWidth="1"/>
    <col min="5639" max="5640" width="6.6640625" style="195" customWidth="1"/>
    <col min="5641" max="5641" width="5.5546875" style="195" customWidth="1"/>
    <col min="5642" max="5642" width="5.44140625" style="195" customWidth="1"/>
    <col min="5643" max="5643" width="5.6640625" style="195" customWidth="1"/>
    <col min="5644" max="5644" width="5.109375" style="195" customWidth="1"/>
    <col min="5645" max="5645" width="5.88671875" style="195" customWidth="1"/>
    <col min="5646" max="5647" width="5.109375" style="195" customWidth="1"/>
    <col min="5648" max="5648" width="6.88671875" style="195" customWidth="1"/>
    <col min="5649" max="5888" width="9.109375" style="195"/>
    <col min="5889" max="5889" width="8" style="195" customWidth="1"/>
    <col min="5890" max="5890" width="48.109375" style="195" customWidth="1"/>
    <col min="5891" max="5891" width="4.5546875" style="195" customWidth="1"/>
    <col min="5892" max="5892" width="6.6640625" style="195" customWidth="1"/>
    <col min="5893" max="5894" width="5.109375" style="195" customWidth="1"/>
    <col min="5895" max="5896" width="6.6640625" style="195" customWidth="1"/>
    <col min="5897" max="5897" width="5.5546875" style="195" customWidth="1"/>
    <col min="5898" max="5898" width="5.44140625" style="195" customWidth="1"/>
    <col min="5899" max="5899" width="5.6640625" style="195" customWidth="1"/>
    <col min="5900" max="5900" width="5.109375" style="195" customWidth="1"/>
    <col min="5901" max="5901" width="5.88671875" style="195" customWidth="1"/>
    <col min="5902" max="5903" width="5.109375" style="195" customWidth="1"/>
    <col min="5904" max="5904" width="6.88671875" style="195" customWidth="1"/>
    <col min="5905" max="6144" width="9.109375" style="195"/>
    <col min="6145" max="6145" width="8" style="195" customWidth="1"/>
    <col min="6146" max="6146" width="48.109375" style="195" customWidth="1"/>
    <col min="6147" max="6147" width="4.5546875" style="195" customWidth="1"/>
    <col min="6148" max="6148" width="6.6640625" style="195" customWidth="1"/>
    <col min="6149" max="6150" width="5.109375" style="195" customWidth="1"/>
    <col min="6151" max="6152" width="6.6640625" style="195" customWidth="1"/>
    <col min="6153" max="6153" width="5.5546875" style="195" customWidth="1"/>
    <col min="6154" max="6154" width="5.44140625" style="195" customWidth="1"/>
    <col min="6155" max="6155" width="5.6640625" style="195" customWidth="1"/>
    <col min="6156" max="6156" width="5.109375" style="195" customWidth="1"/>
    <col min="6157" max="6157" width="5.88671875" style="195" customWidth="1"/>
    <col min="6158" max="6159" width="5.109375" style="195" customWidth="1"/>
    <col min="6160" max="6160" width="6.88671875" style="195" customWidth="1"/>
    <col min="6161" max="6400" width="9.109375" style="195"/>
    <col min="6401" max="6401" width="8" style="195" customWidth="1"/>
    <col min="6402" max="6402" width="48.109375" style="195" customWidth="1"/>
    <col min="6403" max="6403" width="4.5546875" style="195" customWidth="1"/>
    <col min="6404" max="6404" width="6.6640625" style="195" customWidth="1"/>
    <col min="6405" max="6406" width="5.109375" style="195" customWidth="1"/>
    <col min="6407" max="6408" width="6.6640625" style="195" customWidth="1"/>
    <col min="6409" max="6409" width="5.5546875" style="195" customWidth="1"/>
    <col min="6410" max="6410" width="5.44140625" style="195" customWidth="1"/>
    <col min="6411" max="6411" width="5.6640625" style="195" customWidth="1"/>
    <col min="6412" max="6412" width="5.109375" style="195" customWidth="1"/>
    <col min="6413" max="6413" width="5.88671875" style="195" customWidth="1"/>
    <col min="6414" max="6415" width="5.109375" style="195" customWidth="1"/>
    <col min="6416" max="6416" width="6.88671875" style="195" customWidth="1"/>
    <col min="6417" max="6656" width="9.109375" style="195"/>
    <col min="6657" max="6657" width="8" style="195" customWidth="1"/>
    <col min="6658" max="6658" width="48.109375" style="195" customWidth="1"/>
    <col min="6659" max="6659" width="4.5546875" style="195" customWidth="1"/>
    <col min="6660" max="6660" width="6.6640625" style="195" customWidth="1"/>
    <col min="6661" max="6662" width="5.109375" style="195" customWidth="1"/>
    <col min="6663" max="6664" width="6.6640625" style="195" customWidth="1"/>
    <col min="6665" max="6665" width="5.5546875" style="195" customWidth="1"/>
    <col min="6666" max="6666" width="5.44140625" style="195" customWidth="1"/>
    <col min="6667" max="6667" width="5.6640625" style="195" customWidth="1"/>
    <col min="6668" max="6668" width="5.109375" style="195" customWidth="1"/>
    <col min="6669" max="6669" width="5.88671875" style="195" customWidth="1"/>
    <col min="6670" max="6671" width="5.109375" style="195" customWidth="1"/>
    <col min="6672" max="6672" width="6.88671875" style="195" customWidth="1"/>
    <col min="6673" max="6912" width="9.109375" style="195"/>
    <col min="6913" max="6913" width="8" style="195" customWidth="1"/>
    <col min="6914" max="6914" width="48.109375" style="195" customWidth="1"/>
    <col min="6915" max="6915" width="4.5546875" style="195" customWidth="1"/>
    <col min="6916" max="6916" width="6.6640625" style="195" customWidth="1"/>
    <col min="6917" max="6918" width="5.109375" style="195" customWidth="1"/>
    <col min="6919" max="6920" width="6.6640625" style="195" customWidth="1"/>
    <col min="6921" max="6921" width="5.5546875" style="195" customWidth="1"/>
    <col min="6922" max="6922" width="5.44140625" style="195" customWidth="1"/>
    <col min="6923" max="6923" width="5.6640625" style="195" customWidth="1"/>
    <col min="6924" max="6924" width="5.109375" style="195" customWidth="1"/>
    <col min="6925" max="6925" width="5.88671875" style="195" customWidth="1"/>
    <col min="6926" max="6927" width="5.109375" style="195" customWidth="1"/>
    <col min="6928" max="6928" width="6.88671875" style="195" customWidth="1"/>
    <col min="6929" max="7168" width="9.109375" style="195"/>
    <col min="7169" max="7169" width="8" style="195" customWidth="1"/>
    <col min="7170" max="7170" width="48.109375" style="195" customWidth="1"/>
    <col min="7171" max="7171" width="4.5546875" style="195" customWidth="1"/>
    <col min="7172" max="7172" width="6.6640625" style="195" customWidth="1"/>
    <col min="7173" max="7174" width="5.109375" style="195" customWidth="1"/>
    <col min="7175" max="7176" width="6.6640625" style="195" customWidth="1"/>
    <col min="7177" max="7177" width="5.5546875" style="195" customWidth="1"/>
    <col min="7178" max="7178" width="5.44140625" style="195" customWidth="1"/>
    <col min="7179" max="7179" width="5.6640625" style="195" customWidth="1"/>
    <col min="7180" max="7180" width="5.109375" style="195" customWidth="1"/>
    <col min="7181" max="7181" width="5.88671875" style="195" customWidth="1"/>
    <col min="7182" max="7183" width="5.109375" style="195" customWidth="1"/>
    <col min="7184" max="7184" width="6.88671875" style="195" customWidth="1"/>
    <col min="7185" max="7424" width="9.109375" style="195"/>
    <col min="7425" max="7425" width="8" style="195" customWidth="1"/>
    <col min="7426" max="7426" width="48.109375" style="195" customWidth="1"/>
    <col min="7427" max="7427" width="4.5546875" style="195" customWidth="1"/>
    <col min="7428" max="7428" width="6.6640625" style="195" customWidth="1"/>
    <col min="7429" max="7430" width="5.109375" style="195" customWidth="1"/>
    <col min="7431" max="7432" width="6.6640625" style="195" customWidth="1"/>
    <col min="7433" max="7433" width="5.5546875" style="195" customWidth="1"/>
    <col min="7434" max="7434" width="5.44140625" style="195" customWidth="1"/>
    <col min="7435" max="7435" width="5.6640625" style="195" customWidth="1"/>
    <col min="7436" max="7436" width="5.109375" style="195" customWidth="1"/>
    <col min="7437" max="7437" width="5.88671875" style="195" customWidth="1"/>
    <col min="7438" max="7439" width="5.109375" style="195" customWidth="1"/>
    <col min="7440" max="7440" width="6.88671875" style="195" customWidth="1"/>
    <col min="7441" max="7680" width="9.109375" style="195"/>
    <col min="7681" max="7681" width="8" style="195" customWidth="1"/>
    <col min="7682" max="7682" width="48.109375" style="195" customWidth="1"/>
    <col min="7683" max="7683" width="4.5546875" style="195" customWidth="1"/>
    <col min="7684" max="7684" width="6.6640625" style="195" customWidth="1"/>
    <col min="7685" max="7686" width="5.109375" style="195" customWidth="1"/>
    <col min="7687" max="7688" width="6.6640625" style="195" customWidth="1"/>
    <col min="7689" max="7689" width="5.5546875" style="195" customWidth="1"/>
    <col min="7690" max="7690" width="5.44140625" style="195" customWidth="1"/>
    <col min="7691" max="7691" width="5.6640625" style="195" customWidth="1"/>
    <col min="7692" max="7692" width="5.109375" style="195" customWidth="1"/>
    <col min="7693" max="7693" width="5.88671875" style="195" customWidth="1"/>
    <col min="7694" max="7695" width="5.109375" style="195" customWidth="1"/>
    <col min="7696" max="7696" width="6.88671875" style="195" customWidth="1"/>
    <col min="7697" max="7936" width="9.109375" style="195"/>
    <col min="7937" max="7937" width="8" style="195" customWidth="1"/>
    <col min="7938" max="7938" width="48.109375" style="195" customWidth="1"/>
    <col min="7939" max="7939" width="4.5546875" style="195" customWidth="1"/>
    <col min="7940" max="7940" width="6.6640625" style="195" customWidth="1"/>
    <col min="7941" max="7942" width="5.109375" style="195" customWidth="1"/>
    <col min="7943" max="7944" width="6.6640625" style="195" customWidth="1"/>
    <col min="7945" max="7945" width="5.5546875" style="195" customWidth="1"/>
    <col min="7946" max="7946" width="5.44140625" style="195" customWidth="1"/>
    <col min="7947" max="7947" width="5.6640625" style="195" customWidth="1"/>
    <col min="7948" max="7948" width="5.109375" style="195" customWidth="1"/>
    <col min="7949" max="7949" width="5.88671875" style="195" customWidth="1"/>
    <col min="7950" max="7951" width="5.109375" style="195" customWidth="1"/>
    <col min="7952" max="7952" width="6.88671875" style="195" customWidth="1"/>
    <col min="7953" max="8192" width="9.109375" style="195"/>
    <col min="8193" max="8193" width="8" style="195" customWidth="1"/>
    <col min="8194" max="8194" width="48.109375" style="195" customWidth="1"/>
    <col min="8195" max="8195" width="4.5546875" style="195" customWidth="1"/>
    <col min="8196" max="8196" width="6.6640625" style="195" customWidth="1"/>
    <col min="8197" max="8198" width="5.109375" style="195" customWidth="1"/>
    <col min="8199" max="8200" width="6.6640625" style="195" customWidth="1"/>
    <col min="8201" max="8201" width="5.5546875" style="195" customWidth="1"/>
    <col min="8202" max="8202" width="5.44140625" style="195" customWidth="1"/>
    <col min="8203" max="8203" width="5.6640625" style="195" customWidth="1"/>
    <col min="8204" max="8204" width="5.109375" style="195" customWidth="1"/>
    <col min="8205" max="8205" width="5.88671875" style="195" customWidth="1"/>
    <col min="8206" max="8207" width="5.109375" style="195" customWidth="1"/>
    <col min="8208" max="8208" width="6.88671875" style="195" customWidth="1"/>
    <col min="8209" max="8448" width="9.109375" style="195"/>
    <col min="8449" max="8449" width="8" style="195" customWidth="1"/>
    <col min="8450" max="8450" width="48.109375" style="195" customWidth="1"/>
    <col min="8451" max="8451" width="4.5546875" style="195" customWidth="1"/>
    <col min="8452" max="8452" width="6.6640625" style="195" customWidth="1"/>
    <col min="8453" max="8454" width="5.109375" style="195" customWidth="1"/>
    <col min="8455" max="8456" width="6.6640625" style="195" customWidth="1"/>
    <col min="8457" max="8457" width="5.5546875" style="195" customWidth="1"/>
    <col min="8458" max="8458" width="5.44140625" style="195" customWidth="1"/>
    <col min="8459" max="8459" width="5.6640625" style="195" customWidth="1"/>
    <col min="8460" max="8460" width="5.109375" style="195" customWidth="1"/>
    <col min="8461" max="8461" width="5.88671875" style="195" customWidth="1"/>
    <col min="8462" max="8463" width="5.109375" style="195" customWidth="1"/>
    <col min="8464" max="8464" width="6.88671875" style="195" customWidth="1"/>
    <col min="8465" max="8704" width="9.109375" style="195"/>
    <col min="8705" max="8705" width="8" style="195" customWidth="1"/>
    <col min="8706" max="8706" width="48.109375" style="195" customWidth="1"/>
    <col min="8707" max="8707" width="4.5546875" style="195" customWidth="1"/>
    <col min="8708" max="8708" width="6.6640625" style="195" customWidth="1"/>
    <col min="8709" max="8710" width="5.109375" style="195" customWidth="1"/>
    <col min="8711" max="8712" width="6.6640625" style="195" customWidth="1"/>
    <col min="8713" max="8713" width="5.5546875" style="195" customWidth="1"/>
    <col min="8714" max="8714" width="5.44140625" style="195" customWidth="1"/>
    <col min="8715" max="8715" width="5.6640625" style="195" customWidth="1"/>
    <col min="8716" max="8716" width="5.109375" style="195" customWidth="1"/>
    <col min="8717" max="8717" width="5.88671875" style="195" customWidth="1"/>
    <col min="8718" max="8719" width="5.109375" style="195" customWidth="1"/>
    <col min="8720" max="8720" width="6.88671875" style="195" customWidth="1"/>
    <col min="8721" max="8960" width="9.109375" style="195"/>
    <col min="8961" max="8961" width="8" style="195" customWidth="1"/>
    <col min="8962" max="8962" width="48.109375" style="195" customWidth="1"/>
    <col min="8963" max="8963" width="4.5546875" style="195" customWidth="1"/>
    <col min="8964" max="8964" width="6.6640625" style="195" customWidth="1"/>
    <col min="8965" max="8966" width="5.109375" style="195" customWidth="1"/>
    <col min="8967" max="8968" width="6.6640625" style="195" customWidth="1"/>
    <col min="8969" max="8969" width="5.5546875" style="195" customWidth="1"/>
    <col min="8970" max="8970" width="5.44140625" style="195" customWidth="1"/>
    <col min="8971" max="8971" width="5.6640625" style="195" customWidth="1"/>
    <col min="8972" max="8972" width="5.109375" style="195" customWidth="1"/>
    <col min="8973" max="8973" width="5.88671875" style="195" customWidth="1"/>
    <col min="8974" max="8975" width="5.109375" style="195" customWidth="1"/>
    <col min="8976" max="8976" width="6.88671875" style="195" customWidth="1"/>
    <col min="8977" max="9216" width="9.109375" style="195"/>
    <col min="9217" max="9217" width="8" style="195" customWidth="1"/>
    <col min="9218" max="9218" width="48.109375" style="195" customWidth="1"/>
    <col min="9219" max="9219" width="4.5546875" style="195" customWidth="1"/>
    <col min="9220" max="9220" width="6.6640625" style="195" customWidth="1"/>
    <col min="9221" max="9222" width="5.109375" style="195" customWidth="1"/>
    <col min="9223" max="9224" width="6.6640625" style="195" customWidth="1"/>
    <col min="9225" max="9225" width="5.5546875" style="195" customWidth="1"/>
    <col min="9226" max="9226" width="5.44140625" style="195" customWidth="1"/>
    <col min="9227" max="9227" width="5.6640625" style="195" customWidth="1"/>
    <col min="9228" max="9228" width="5.109375" style="195" customWidth="1"/>
    <col min="9229" max="9229" width="5.88671875" style="195" customWidth="1"/>
    <col min="9230" max="9231" width="5.109375" style="195" customWidth="1"/>
    <col min="9232" max="9232" width="6.88671875" style="195" customWidth="1"/>
    <col min="9233" max="9472" width="9.109375" style="195"/>
    <col min="9473" max="9473" width="8" style="195" customWidth="1"/>
    <col min="9474" max="9474" width="48.109375" style="195" customWidth="1"/>
    <col min="9475" max="9475" width="4.5546875" style="195" customWidth="1"/>
    <col min="9476" max="9476" width="6.6640625" style="195" customWidth="1"/>
    <col min="9477" max="9478" width="5.109375" style="195" customWidth="1"/>
    <col min="9479" max="9480" width="6.6640625" style="195" customWidth="1"/>
    <col min="9481" max="9481" width="5.5546875" style="195" customWidth="1"/>
    <col min="9482" max="9482" width="5.44140625" style="195" customWidth="1"/>
    <col min="9483" max="9483" width="5.6640625" style="195" customWidth="1"/>
    <col min="9484" max="9484" width="5.109375" style="195" customWidth="1"/>
    <col min="9485" max="9485" width="5.88671875" style="195" customWidth="1"/>
    <col min="9486" max="9487" width="5.109375" style="195" customWidth="1"/>
    <col min="9488" max="9488" width="6.88671875" style="195" customWidth="1"/>
    <col min="9489" max="9728" width="9.109375" style="195"/>
    <col min="9729" max="9729" width="8" style="195" customWidth="1"/>
    <col min="9730" max="9730" width="48.109375" style="195" customWidth="1"/>
    <col min="9731" max="9731" width="4.5546875" style="195" customWidth="1"/>
    <col min="9732" max="9732" width="6.6640625" style="195" customWidth="1"/>
    <col min="9733" max="9734" width="5.109375" style="195" customWidth="1"/>
    <col min="9735" max="9736" width="6.6640625" style="195" customWidth="1"/>
    <col min="9737" max="9737" width="5.5546875" style="195" customWidth="1"/>
    <col min="9738" max="9738" width="5.44140625" style="195" customWidth="1"/>
    <col min="9739" max="9739" width="5.6640625" style="195" customWidth="1"/>
    <col min="9740" max="9740" width="5.109375" style="195" customWidth="1"/>
    <col min="9741" max="9741" width="5.88671875" style="195" customWidth="1"/>
    <col min="9742" max="9743" width="5.109375" style="195" customWidth="1"/>
    <col min="9744" max="9744" width="6.88671875" style="195" customWidth="1"/>
    <col min="9745" max="9984" width="9.109375" style="195"/>
    <col min="9985" max="9985" width="8" style="195" customWidth="1"/>
    <col min="9986" max="9986" width="48.109375" style="195" customWidth="1"/>
    <col min="9987" max="9987" width="4.5546875" style="195" customWidth="1"/>
    <col min="9988" max="9988" width="6.6640625" style="195" customWidth="1"/>
    <col min="9989" max="9990" width="5.109375" style="195" customWidth="1"/>
    <col min="9991" max="9992" width="6.6640625" style="195" customWidth="1"/>
    <col min="9993" max="9993" width="5.5546875" style="195" customWidth="1"/>
    <col min="9994" max="9994" width="5.44140625" style="195" customWidth="1"/>
    <col min="9995" max="9995" width="5.6640625" style="195" customWidth="1"/>
    <col min="9996" max="9996" width="5.109375" style="195" customWidth="1"/>
    <col min="9997" max="9997" width="5.88671875" style="195" customWidth="1"/>
    <col min="9998" max="9999" width="5.109375" style="195" customWidth="1"/>
    <col min="10000" max="10000" width="6.88671875" style="195" customWidth="1"/>
    <col min="10001" max="10240" width="9.109375" style="195"/>
    <col min="10241" max="10241" width="8" style="195" customWidth="1"/>
    <col min="10242" max="10242" width="48.109375" style="195" customWidth="1"/>
    <col min="10243" max="10243" width="4.5546875" style="195" customWidth="1"/>
    <col min="10244" max="10244" width="6.6640625" style="195" customWidth="1"/>
    <col min="10245" max="10246" width="5.109375" style="195" customWidth="1"/>
    <col min="10247" max="10248" width="6.6640625" style="195" customWidth="1"/>
    <col min="10249" max="10249" width="5.5546875" style="195" customWidth="1"/>
    <col min="10250" max="10250" width="5.44140625" style="195" customWidth="1"/>
    <col min="10251" max="10251" width="5.6640625" style="195" customWidth="1"/>
    <col min="10252" max="10252" width="5.109375" style="195" customWidth="1"/>
    <col min="10253" max="10253" width="5.88671875" style="195" customWidth="1"/>
    <col min="10254" max="10255" width="5.109375" style="195" customWidth="1"/>
    <col min="10256" max="10256" width="6.88671875" style="195" customWidth="1"/>
    <col min="10257" max="10496" width="9.109375" style="195"/>
    <col min="10497" max="10497" width="8" style="195" customWidth="1"/>
    <col min="10498" max="10498" width="48.109375" style="195" customWidth="1"/>
    <col min="10499" max="10499" width="4.5546875" style="195" customWidth="1"/>
    <col min="10500" max="10500" width="6.6640625" style="195" customWidth="1"/>
    <col min="10501" max="10502" width="5.109375" style="195" customWidth="1"/>
    <col min="10503" max="10504" width="6.6640625" style="195" customWidth="1"/>
    <col min="10505" max="10505" width="5.5546875" style="195" customWidth="1"/>
    <col min="10506" max="10506" width="5.44140625" style="195" customWidth="1"/>
    <col min="10507" max="10507" width="5.6640625" style="195" customWidth="1"/>
    <col min="10508" max="10508" width="5.109375" style="195" customWidth="1"/>
    <col min="10509" max="10509" width="5.88671875" style="195" customWidth="1"/>
    <col min="10510" max="10511" width="5.109375" style="195" customWidth="1"/>
    <col min="10512" max="10512" width="6.88671875" style="195" customWidth="1"/>
    <col min="10513" max="10752" width="9.109375" style="195"/>
    <col min="10753" max="10753" width="8" style="195" customWidth="1"/>
    <col min="10754" max="10754" width="48.109375" style="195" customWidth="1"/>
    <col min="10755" max="10755" width="4.5546875" style="195" customWidth="1"/>
    <col min="10756" max="10756" width="6.6640625" style="195" customWidth="1"/>
    <col min="10757" max="10758" width="5.109375" style="195" customWidth="1"/>
    <col min="10759" max="10760" width="6.6640625" style="195" customWidth="1"/>
    <col min="10761" max="10761" width="5.5546875" style="195" customWidth="1"/>
    <col min="10762" max="10762" width="5.44140625" style="195" customWidth="1"/>
    <col min="10763" max="10763" width="5.6640625" style="195" customWidth="1"/>
    <col min="10764" max="10764" width="5.109375" style="195" customWidth="1"/>
    <col min="10765" max="10765" width="5.88671875" style="195" customWidth="1"/>
    <col min="10766" max="10767" width="5.109375" style="195" customWidth="1"/>
    <col min="10768" max="10768" width="6.88671875" style="195" customWidth="1"/>
    <col min="10769" max="11008" width="9.109375" style="195"/>
    <col min="11009" max="11009" width="8" style="195" customWidth="1"/>
    <col min="11010" max="11010" width="48.109375" style="195" customWidth="1"/>
    <col min="11011" max="11011" width="4.5546875" style="195" customWidth="1"/>
    <col min="11012" max="11012" width="6.6640625" style="195" customWidth="1"/>
    <col min="11013" max="11014" width="5.109375" style="195" customWidth="1"/>
    <col min="11015" max="11016" width="6.6640625" style="195" customWidth="1"/>
    <col min="11017" max="11017" width="5.5546875" style="195" customWidth="1"/>
    <col min="11018" max="11018" width="5.44140625" style="195" customWidth="1"/>
    <col min="11019" max="11019" width="5.6640625" style="195" customWidth="1"/>
    <col min="11020" max="11020" width="5.109375" style="195" customWidth="1"/>
    <col min="11021" max="11021" width="5.88671875" style="195" customWidth="1"/>
    <col min="11022" max="11023" width="5.109375" style="195" customWidth="1"/>
    <col min="11024" max="11024" width="6.88671875" style="195" customWidth="1"/>
    <col min="11025" max="11264" width="9.109375" style="195"/>
    <col min="11265" max="11265" width="8" style="195" customWidth="1"/>
    <col min="11266" max="11266" width="48.109375" style="195" customWidth="1"/>
    <col min="11267" max="11267" width="4.5546875" style="195" customWidth="1"/>
    <col min="11268" max="11268" width="6.6640625" style="195" customWidth="1"/>
    <col min="11269" max="11270" width="5.109375" style="195" customWidth="1"/>
    <col min="11271" max="11272" width="6.6640625" style="195" customWidth="1"/>
    <col min="11273" max="11273" width="5.5546875" style="195" customWidth="1"/>
    <col min="11274" max="11274" width="5.44140625" style="195" customWidth="1"/>
    <col min="11275" max="11275" width="5.6640625" style="195" customWidth="1"/>
    <col min="11276" max="11276" width="5.109375" style="195" customWidth="1"/>
    <col min="11277" max="11277" width="5.88671875" style="195" customWidth="1"/>
    <col min="11278" max="11279" width="5.109375" style="195" customWidth="1"/>
    <col min="11280" max="11280" width="6.88671875" style="195" customWidth="1"/>
    <col min="11281" max="11520" width="9.109375" style="195"/>
    <col min="11521" max="11521" width="8" style="195" customWidth="1"/>
    <col min="11522" max="11522" width="48.109375" style="195" customWidth="1"/>
    <col min="11523" max="11523" width="4.5546875" style="195" customWidth="1"/>
    <col min="11524" max="11524" width="6.6640625" style="195" customWidth="1"/>
    <col min="11525" max="11526" width="5.109375" style="195" customWidth="1"/>
    <col min="11527" max="11528" width="6.6640625" style="195" customWidth="1"/>
    <col min="11529" max="11529" width="5.5546875" style="195" customWidth="1"/>
    <col min="11530" max="11530" width="5.44140625" style="195" customWidth="1"/>
    <col min="11531" max="11531" width="5.6640625" style="195" customWidth="1"/>
    <col min="11532" max="11532" width="5.109375" style="195" customWidth="1"/>
    <col min="11533" max="11533" width="5.88671875" style="195" customWidth="1"/>
    <col min="11534" max="11535" width="5.109375" style="195" customWidth="1"/>
    <col min="11536" max="11536" width="6.88671875" style="195" customWidth="1"/>
    <col min="11537" max="11776" width="9.109375" style="195"/>
    <col min="11777" max="11777" width="8" style="195" customWidth="1"/>
    <col min="11778" max="11778" width="48.109375" style="195" customWidth="1"/>
    <col min="11779" max="11779" width="4.5546875" style="195" customWidth="1"/>
    <col min="11780" max="11780" width="6.6640625" style="195" customWidth="1"/>
    <col min="11781" max="11782" width="5.109375" style="195" customWidth="1"/>
    <col min="11783" max="11784" width="6.6640625" style="195" customWidth="1"/>
    <col min="11785" max="11785" width="5.5546875" style="195" customWidth="1"/>
    <col min="11786" max="11786" width="5.44140625" style="195" customWidth="1"/>
    <col min="11787" max="11787" width="5.6640625" style="195" customWidth="1"/>
    <col min="11788" max="11788" width="5.109375" style="195" customWidth="1"/>
    <col min="11789" max="11789" width="5.88671875" style="195" customWidth="1"/>
    <col min="11790" max="11791" width="5.109375" style="195" customWidth="1"/>
    <col min="11792" max="11792" width="6.88671875" style="195" customWidth="1"/>
    <col min="11793" max="12032" width="9.109375" style="195"/>
    <col min="12033" max="12033" width="8" style="195" customWidth="1"/>
    <col min="12034" max="12034" width="48.109375" style="195" customWidth="1"/>
    <col min="12035" max="12035" width="4.5546875" style="195" customWidth="1"/>
    <col min="12036" max="12036" width="6.6640625" style="195" customWidth="1"/>
    <col min="12037" max="12038" width="5.109375" style="195" customWidth="1"/>
    <col min="12039" max="12040" width="6.6640625" style="195" customWidth="1"/>
    <col min="12041" max="12041" width="5.5546875" style="195" customWidth="1"/>
    <col min="12042" max="12042" width="5.44140625" style="195" customWidth="1"/>
    <col min="12043" max="12043" width="5.6640625" style="195" customWidth="1"/>
    <col min="12044" max="12044" width="5.109375" style="195" customWidth="1"/>
    <col min="12045" max="12045" width="5.88671875" style="195" customWidth="1"/>
    <col min="12046" max="12047" width="5.109375" style="195" customWidth="1"/>
    <col min="12048" max="12048" width="6.88671875" style="195" customWidth="1"/>
    <col min="12049" max="12288" width="9.109375" style="195"/>
    <col min="12289" max="12289" width="8" style="195" customWidth="1"/>
    <col min="12290" max="12290" width="48.109375" style="195" customWidth="1"/>
    <col min="12291" max="12291" width="4.5546875" style="195" customWidth="1"/>
    <col min="12292" max="12292" width="6.6640625" style="195" customWidth="1"/>
    <col min="12293" max="12294" width="5.109375" style="195" customWidth="1"/>
    <col min="12295" max="12296" width="6.6640625" style="195" customWidth="1"/>
    <col min="12297" max="12297" width="5.5546875" style="195" customWidth="1"/>
    <col min="12298" max="12298" width="5.44140625" style="195" customWidth="1"/>
    <col min="12299" max="12299" width="5.6640625" style="195" customWidth="1"/>
    <col min="12300" max="12300" width="5.109375" style="195" customWidth="1"/>
    <col min="12301" max="12301" width="5.88671875" style="195" customWidth="1"/>
    <col min="12302" max="12303" width="5.109375" style="195" customWidth="1"/>
    <col min="12304" max="12304" width="6.88671875" style="195" customWidth="1"/>
    <col min="12305" max="12544" width="9.109375" style="195"/>
    <col min="12545" max="12545" width="8" style="195" customWidth="1"/>
    <col min="12546" max="12546" width="48.109375" style="195" customWidth="1"/>
    <col min="12547" max="12547" width="4.5546875" style="195" customWidth="1"/>
    <col min="12548" max="12548" width="6.6640625" style="195" customWidth="1"/>
    <col min="12549" max="12550" width="5.109375" style="195" customWidth="1"/>
    <col min="12551" max="12552" width="6.6640625" style="195" customWidth="1"/>
    <col min="12553" max="12553" width="5.5546875" style="195" customWidth="1"/>
    <col min="12554" max="12554" width="5.44140625" style="195" customWidth="1"/>
    <col min="12555" max="12555" width="5.6640625" style="195" customWidth="1"/>
    <col min="12556" max="12556" width="5.109375" style="195" customWidth="1"/>
    <col min="12557" max="12557" width="5.88671875" style="195" customWidth="1"/>
    <col min="12558" max="12559" width="5.109375" style="195" customWidth="1"/>
    <col min="12560" max="12560" width="6.88671875" style="195" customWidth="1"/>
    <col min="12561" max="12800" width="9.109375" style="195"/>
    <col min="12801" max="12801" width="8" style="195" customWidth="1"/>
    <col min="12802" max="12802" width="48.109375" style="195" customWidth="1"/>
    <col min="12803" max="12803" width="4.5546875" style="195" customWidth="1"/>
    <col min="12804" max="12804" width="6.6640625" style="195" customWidth="1"/>
    <col min="12805" max="12806" width="5.109375" style="195" customWidth="1"/>
    <col min="12807" max="12808" width="6.6640625" style="195" customWidth="1"/>
    <col min="12809" max="12809" width="5.5546875" style="195" customWidth="1"/>
    <col min="12810" max="12810" width="5.44140625" style="195" customWidth="1"/>
    <col min="12811" max="12811" width="5.6640625" style="195" customWidth="1"/>
    <col min="12812" max="12812" width="5.109375" style="195" customWidth="1"/>
    <col min="12813" max="12813" width="5.88671875" style="195" customWidth="1"/>
    <col min="12814" max="12815" width="5.109375" style="195" customWidth="1"/>
    <col min="12816" max="12816" width="6.88671875" style="195" customWidth="1"/>
    <col min="12817" max="13056" width="9.109375" style="195"/>
    <col min="13057" max="13057" width="8" style="195" customWidth="1"/>
    <col min="13058" max="13058" width="48.109375" style="195" customWidth="1"/>
    <col min="13059" max="13059" width="4.5546875" style="195" customWidth="1"/>
    <col min="13060" max="13060" width="6.6640625" style="195" customWidth="1"/>
    <col min="13061" max="13062" width="5.109375" style="195" customWidth="1"/>
    <col min="13063" max="13064" width="6.6640625" style="195" customWidth="1"/>
    <col min="13065" max="13065" width="5.5546875" style="195" customWidth="1"/>
    <col min="13066" max="13066" width="5.44140625" style="195" customWidth="1"/>
    <col min="13067" max="13067" width="5.6640625" style="195" customWidth="1"/>
    <col min="13068" max="13068" width="5.109375" style="195" customWidth="1"/>
    <col min="13069" max="13069" width="5.88671875" style="195" customWidth="1"/>
    <col min="13070" max="13071" width="5.109375" style="195" customWidth="1"/>
    <col min="13072" max="13072" width="6.88671875" style="195" customWidth="1"/>
    <col min="13073" max="13312" width="9.109375" style="195"/>
    <col min="13313" max="13313" width="8" style="195" customWidth="1"/>
    <col min="13314" max="13314" width="48.109375" style="195" customWidth="1"/>
    <col min="13315" max="13315" width="4.5546875" style="195" customWidth="1"/>
    <col min="13316" max="13316" width="6.6640625" style="195" customWidth="1"/>
    <col min="13317" max="13318" width="5.109375" style="195" customWidth="1"/>
    <col min="13319" max="13320" width="6.6640625" style="195" customWidth="1"/>
    <col min="13321" max="13321" width="5.5546875" style="195" customWidth="1"/>
    <col min="13322" max="13322" width="5.44140625" style="195" customWidth="1"/>
    <col min="13323" max="13323" width="5.6640625" style="195" customWidth="1"/>
    <col min="13324" max="13324" width="5.109375" style="195" customWidth="1"/>
    <col min="13325" max="13325" width="5.88671875" style="195" customWidth="1"/>
    <col min="13326" max="13327" width="5.109375" style="195" customWidth="1"/>
    <col min="13328" max="13328" width="6.88671875" style="195" customWidth="1"/>
    <col min="13329" max="13568" width="9.109375" style="195"/>
    <col min="13569" max="13569" width="8" style="195" customWidth="1"/>
    <col min="13570" max="13570" width="48.109375" style="195" customWidth="1"/>
    <col min="13571" max="13571" width="4.5546875" style="195" customWidth="1"/>
    <col min="13572" max="13572" width="6.6640625" style="195" customWidth="1"/>
    <col min="13573" max="13574" width="5.109375" style="195" customWidth="1"/>
    <col min="13575" max="13576" width="6.6640625" style="195" customWidth="1"/>
    <col min="13577" max="13577" width="5.5546875" style="195" customWidth="1"/>
    <col min="13578" max="13578" width="5.44140625" style="195" customWidth="1"/>
    <col min="13579" max="13579" width="5.6640625" style="195" customWidth="1"/>
    <col min="13580" max="13580" width="5.109375" style="195" customWidth="1"/>
    <col min="13581" max="13581" width="5.88671875" style="195" customWidth="1"/>
    <col min="13582" max="13583" width="5.109375" style="195" customWidth="1"/>
    <col min="13584" max="13584" width="6.88671875" style="195" customWidth="1"/>
    <col min="13585" max="13824" width="9.109375" style="195"/>
    <col min="13825" max="13825" width="8" style="195" customWidth="1"/>
    <col min="13826" max="13826" width="48.109375" style="195" customWidth="1"/>
    <col min="13827" max="13827" width="4.5546875" style="195" customWidth="1"/>
    <col min="13828" max="13828" width="6.6640625" style="195" customWidth="1"/>
    <col min="13829" max="13830" width="5.109375" style="195" customWidth="1"/>
    <col min="13831" max="13832" width="6.6640625" style="195" customWidth="1"/>
    <col min="13833" max="13833" width="5.5546875" style="195" customWidth="1"/>
    <col min="13834" max="13834" width="5.44140625" style="195" customWidth="1"/>
    <col min="13835" max="13835" width="5.6640625" style="195" customWidth="1"/>
    <col min="13836" max="13836" width="5.109375" style="195" customWidth="1"/>
    <col min="13837" max="13837" width="5.88671875" style="195" customWidth="1"/>
    <col min="13838" max="13839" width="5.109375" style="195" customWidth="1"/>
    <col min="13840" max="13840" width="6.88671875" style="195" customWidth="1"/>
    <col min="13841" max="14080" width="9.109375" style="195"/>
    <col min="14081" max="14081" width="8" style="195" customWidth="1"/>
    <col min="14082" max="14082" width="48.109375" style="195" customWidth="1"/>
    <col min="14083" max="14083" width="4.5546875" style="195" customWidth="1"/>
    <col min="14084" max="14084" width="6.6640625" style="195" customWidth="1"/>
    <col min="14085" max="14086" width="5.109375" style="195" customWidth="1"/>
    <col min="14087" max="14088" width="6.6640625" style="195" customWidth="1"/>
    <col min="14089" max="14089" width="5.5546875" style="195" customWidth="1"/>
    <col min="14090" max="14090" width="5.44140625" style="195" customWidth="1"/>
    <col min="14091" max="14091" width="5.6640625" style="195" customWidth="1"/>
    <col min="14092" max="14092" width="5.109375" style="195" customWidth="1"/>
    <col min="14093" max="14093" width="5.88671875" style="195" customWidth="1"/>
    <col min="14094" max="14095" width="5.109375" style="195" customWidth="1"/>
    <col min="14096" max="14096" width="6.88671875" style="195" customWidth="1"/>
    <col min="14097" max="14336" width="9.109375" style="195"/>
    <col min="14337" max="14337" width="8" style="195" customWidth="1"/>
    <col min="14338" max="14338" width="48.109375" style="195" customWidth="1"/>
    <col min="14339" max="14339" width="4.5546875" style="195" customWidth="1"/>
    <col min="14340" max="14340" width="6.6640625" style="195" customWidth="1"/>
    <col min="14341" max="14342" width="5.109375" style="195" customWidth="1"/>
    <col min="14343" max="14344" width="6.6640625" style="195" customWidth="1"/>
    <col min="14345" max="14345" width="5.5546875" style="195" customWidth="1"/>
    <col min="14346" max="14346" width="5.44140625" style="195" customWidth="1"/>
    <col min="14347" max="14347" width="5.6640625" style="195" customWidth="1"/>
    <col min="14348" max="14348" width="5.109375" style="195" customWidth="1"/>
    <col min="14349" max="14349" width="5.88671875" style="195" customWidth="1"/>
    <col min="14350" max="14351" width="5.109375" style="195" customWidth="1"/>
    <col min="14352" max="14352" width="6.88671875" style="195" customWidth="1"/>
    <col min="14353" max="14592" width="9.109375" style="195"/>
    <col min="14593" max="14593" width="8" style="195" customWidth="1"/>
    <col min="14594" max="14594" width="48.109375" style="195" customWidth="1"/>
    <col min="14595" max="14595" width="4.5546875" style="195" customWidth="1"/>
    <col min="14596" max="14596" width="6.6640625" style="195" customWidth="1"/>
    <col min="14597" max="14598" width="5.109375" style="195" customWidth="1"/>
    <col min="14599" max="14600" width="6.6640625" style="195" customWidth="1"/>
    <col min="14601" max="14601" width="5.5546875" style="195" customWidth="1"/>
    <col min="14602" max="14602" width="5.44140625" style="195" customWidth="1"/>
    <col min="14603" max="14603" width="5.6640625" style="195" customWidth="1"/>
    <col min="14604" max="14604" width="5.109375" style="195" customWidth="1"/>
    <col min="14605" max="14605" width="5.88671875" style="195" customWidth="1"/>
    <col min="14606" max="14607" width="5.109375" style="195" customWidth="1"/>
    <col min="14608" max="14608" width="6.88671875" style="195" customWidth="1"/>
    <col min="14609" max="14848" width="9.109375" style="195"/>
    <col min="14849" max="14849" width="8" style="195" customWidth="1"/>
    <col min="14850" max="14850" width="48.109375" style="195" customWidth="1"/>
    <col min="14851" max="14851" width="4.5546875" style="195" customWidth="1"/>
    <col min="14852" max="14852" width="6.6640625" style="195" customWidth="1"/>
    <col min="14853" max="14854" width="5.109375" style="195" customWidth="1"/>
    <col min="14855" max="14856" width="6.6640625" style="195" customWidth="1"/>
    <col min="14857" max="14857" width="5.5546875" style="195" customWidth="1"/>
    <col min="14858" max="14858" width="5.44140625" style="195" customWidth="1"/>
    <col min="14859" max="14859" width="5.6640625" style="195" customWidth="1"/>
    <col min="14860" max="14860" width="5.109375" style="195" customWidth="1"/>
    <col min="14861" max="14861" width="5.88671875" style="195" customWidth="1"/>
    <col min="14862" max="14863" width="5.109375" style="195" customWidth="1"/>
    <col min="14864" max="14864" width="6.88671875" style="195" customWidth="1"/>
    <col min="14865" max="15104" width="9.109375" style="195"/>
    <col min="15105" max="15105" width="8" style="195" customWidth="1"/>
    <col min="15106" max="15106" width="48.109375" style="195" customWidth="1"/>
    <col min="15107" max="15107" width="4.5546875" style="195" customWidth="1"/>
    <col min="15108" max="15108" width="6.6640625" style="195" customWidth="1"/>
    <col min="15109" max="15110" width="5.109375" style="195" customWidth="1"/>
    <col min="15111" max="15112" width="6.6640625" style="195" customWidth="1"/>
    <col min="15113" max="15113" width="5.5546875" style="195" customWidth="1"/>
    <col min="15114" max="15114" width="5.44140625" style="195" customWidth="1"/>
    <col min="15115" max="15115" width="5.6640625" style="195" customWidth="1"/>
    <col min="15116" max="15116" width="5.109375" style="195" customWidth="1"/>
    <col min="15117" max="15117" width="5.88671875" style="195" customWidth="1"/>
    <col min="15118" max="15119" width="5.109375" style="195" customWidth="1"/>
    <col min="15120" max="15120" width="6.88671875" style="195" customWidth="1"/>
    <col min="15121" max="15360" width="9.109375" style="195"/>
    <col min="15361" max="15361" width="8" style="195" customWidth="1"/>
    <col min="15362" max="15362" width="48.109375" style="195" customWidth="1"/>
    <col min="15363" max="15363" width="4.5546875" style="195" customWidth="1"/>
    <col min="15364" max="15364" width="6.6640625" style="195" customWidth="1"/>
    <col min="15365" max="15366" width="5.109375" style="195" customWidth="1"/>
    <col min="15367" max="15368" width="6.6640625" style="195" customWidth="1"/>
    <col min="15369" max="15369" width="5.5546875" style="195" customWidth="1"/>
    <col min="15370" max="15370" width="5.44140625" style="195" customWidth="1"/>
    <col min="15371" max="15371" width="5.6640625" style="195" customWidth="1"/>
    <col min="15372" max="15372" width="5.109375" style="195" customWidth="1"/>
    <col min="15373" max="15373" width="5.88671875" style="195" customWidth="1"/>
    <col min="15374" max="15375" width="5.109375" style="195" customWidth="1"/>
    <col min="15376" max="15376" width="6.88671875" style="195" customWidth="1"/>
    <col min="15377" max="15616" width="9.109375" style="195"/>
    <col min="15617" max="15617" width="8" style="195" customWidth="1"/>
    <col min="15618" max="15618" width="48.109375" style="195" customWidth="1"/>
    <col min="15619" max="15619" width="4.5546875" style="195" customWidth="1"/>
    <col min="15620" max="15620" width="6.6640625" style="195" customWidth="1"/>
    <col min="15621" max="15622" width="5.109375" style="195" customWidth="1"/>
    <col min="15623" max="15624" width="6.6640625" style="195" customWidth="1"/>
    <col min="15625" max="15625" width="5.5546875" style="195" customWidth="1"/>
    <col min="15626" max="15626" width="5.44140625" style="195" customWidth="1"/>
    <col min="15627" max="15627" width="5.6640625" style="195" customWidth="1"/>
    <col min="15628" max="15628" width="5.109375" style="195" customWidth="1"/>
    <col min="15629" max="15629" width="5.88671875" style="195" customWidth="1"/>
    <col min="15630" max="15631" width="5.109375" style="195" customWidth="1"/>
    <col min="15632" max="15632" width="6.88671875" style="195" customWidth="1"/>
    <col min="15633" max="15872" width="9.109375" style="195"/>
    <col min="15873" max="15873" width="8" style="195" customWidth="1"/>
    <col min="15874" max="15874" width="48.109375" style="195" customWidth="1"/>
    <col min="15875" max="15875" width="4.5546875" style="195" customWidth="1"/>
    <col min="15876" max="15876" width="6.6640625" style="195" customWidth="1"/>
    <col min="15877" max="15878" width="5.109375" style="195" customWidth="1"/>
    <col min="15879" max="15880" width="6.6640625" style="195" customWidth="1"/>
    <col min="15881" max="15881" width="5.5546875" style="195" customWidth="1"/>
    <col min="15882" max="15882" width="5.44140625" style="195" customWidth="1"/>
    <col min="15883" max="15883" width="5.6640625" style="195" customWidth="1"/>
    <col min="15884" max="15884" width="5.109375" style="195" customWidth="1"/>
    <col min="15885" max="15885" width="5.88671875" style="195" customWidth="1"/>
    <col min="15886" max="15887" width="5.109375" style="195" customWidth="1"/>
    <col min="15888" max="15888" width="6.88671875" style="195" customWidth="1"/>
    <col min="15889" max="16128" width="9.109375" style="195"/>
    <col min="16129" max="16129" width="8" style="195" customWidth="1"/>
    <col min="16130" max="16130" width="48.109375" style="195" customWidth="1"/>
    <col min="16131" max="16131" width="4.5546875" style="195" customWidth="1"/>
    <col min="16132" max="16132" width="6.6640625" style="195" customWidth="1"/>
    <col min="16133" max="16134" width="5.109375" style="195" customWidth="1"/>
    <col min="16135" max="16136" width="6.6640625" style="195" customWidth="1"/>
    <col min="16137" max="16137" width="5.5546875" style="195" customWidth="1"/>
    <col min="16138" max="16138" width="5.44140625" style="195" customWidth="1"/>
    <col min="16139" max="16139" width="5.6640625" style="195" customWidth="1"/>
    <col min="16140" max="16140" width="5.109375" style="195" customWidth="1"/>
    <col min="16141" max="16141" width="5.88671875" style="195" customWidth="1"/>
    <col min="16142" max="16143" width="5.109375" style="195" customWidth="1"/>
    <col min="16144" max="16144" width="6.88671875" style="195" customWidth="1"/>
    <col min="16145" max="16384" width="9.109375" style="195"/>
  </cols>
  <sheetData>
    <row r="1" spans="1:21" ht="15.6">
      <c r="B1" s="197" t="s">
        <v>268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  <c r="O1" s="199"/>
      <c r="P1" s="199"/>
    </row>
    <row r="2" spans="1:21" s="196" customFormat="1" ht="45" customHeight="1">
      <c r="A2" s="901" t="s">
        <v>309</v>
      </c>
      <c r="B2" s="855" t="s">
        <v>269</v>
      </c>
      <c r="C2" s="890" t="s">
        <v>261</v>
      </c>
      <c r="D2" s="891"/>
      <c r="E2" s="891"/>
      <c r="F2" s="891"/>
      <c r="G2" s="866" t="s">
        <v>277</v>
      </c>
      <c r="H2" s="849" t="s">
        <v>270</v>
      </c>
      <c r="I2" s="850"/>
      <c r="J2" s="850"/>
      <c r="K2" s="850"/>
      <c r="L2" s="850"/>
      <c r="M2" s="851"/>
      <c r="N2" s="895" t="s">
        <v>276</v>
      </c>
      <c r="O2" s="896"/>
      <c r="P2" s="897"/>
    </row>
    <row r="3" spans="1:21" s="196" customFormat="1" ht="25.5" customHeight="1">
      <c r="A3" s="902"/>
      <c r="B3" s="856"/>
      <c r="C3" s="858" t="s">
        <v>280</v>
      </c>
      <c r="D3" s="858" t="s">
        <v>282</v>
      </c>
      <c r="E3" s="865" t="s">
        <v>281</v>
      </c>
      <c r="F3" s="863"/>
      <c r="G3" s="867"/>
      <c r="H3" s="910" t="s">
        <v>283</v>
      </c>
      <c r="I3" s="863" t="s">
        <v>285</v>
      </c>
      <c r="J3" s="864"/>
      <c r="K3" s="864"/>
      <c r="L3" s="864"/>
      <c r="M3" s="907" t="s">
        <v>286</v>
      </c>
      <c r="N3" s="903" t="s">
        <v>297</v>
      </c>
      <c r="O3" s="904"/>
      <c r="P3" s="200" t="s">
        <v>298</v>
      </c>
    </row>
    <row r="4" spans="1:21" s="196" customFormat="1" ht="19.5" customHeight="1">
      <c r="A4" s="902"/>
      <c r="B4" s="856"/>
      <c r="C4" s="859"/>
      <c r="D4" s="859"/>
      <c r="E4" s="858" t="s">
        <v>371</v>
      </c>
      <c r="F4" s="905" t="s">
        <v>271</v>
      </c>
      <c r="G4" s="867"/>
      <c r="H4" s="911"/>
      <c r="I4" s="916" t="s">
        <v>284</v>
      </c>
      <c r="J4" s="844" t="s">
        <v>272</v>
      </c>
      <c r="K4" s="844"/>
      <c r="L4" s="845"/>
      <c r="M4" s="907"/>
      <c r="N4" s="860" t="s">
        <v>287</v>
      </c>
      <c r="O4" s="861"/>
      <c r="P4" s="862"/>
    </row>
    <row r="5" spans="1:21" s="196" customFormat="1" ht="22.5" customHeight="1">
      <c r="A5" s="902"/>
      <c r="B5" s="856"/>
      <c r="C5" s="859"/>
      <c r="D5" s="859"/>
      <c r="E5" s="859"/>
      <c r="F5" s="906"/>
      <c r="G5" s="867"/>
      <c r="H5" s="911"/>
      <c r="I5" s="917"/>
      <c r="J5" s="913" t="s">
        <v>273</v>
      </c>
      <c r="K5" s="913" t="s">
        <v>274</v>
      </c>
      <c r="L5" s="869" t="s">
        <v>275</v>
      </c>
      <c r="M5" s="907"/>
      <c r="N5" s="419">
        <v>1</v>
      </c>
      <c r="O5" s="420">
        <f>N5+1</f>
        <v>2</v>
      </c>
      <c r="P5" s="200">
        <f>O5+1</f>
        <v>3</v>
      </c>
    </row>
    <row r="6" spans="1:21" s="196" customFormat="1" ht="31.5" customHeight="1">
      <c r="A6" s="902"/>
      <c r="B6" s="856"/>
      <c r="C6" s="859"/>
      <c r="D6" s="859"/>
      <c r="E6" s="859"/>
      <c r="F6" s="906"/>
      <c r="G6" s="867"/>
      <c r="H6" s="911"/>
      <c r="I6" s="917"/>
      <c r="J6" s="914"/>
      <c r="K6" s="914"/>
      <c r="L6" s="870"/>
      <c r="M6" s="908"/>
      <c r="N6" s="860" t="s">
        <v>350</v>
      </c>
      <c r="O6" s="861"/>
      <c r="P6" s="862"/>
    </row>
    <row r="7" spans="1:21" s="196" customFormat="1" ht="26.25" customHeight="1">
      <c r="A7" s="902"/>
      <c r="B7" s="857"/>
      <c r="C7" s="859"/>
      <c r="D7" s="859"/>
      <c r="E7" s="859"/>
      <c r="F7" s="906"/>
      <c r="G7" s="868"/>
      <c r="H7" s="912"/>
      <c r="I7" s="918"/>
      <c r="J7" s="915"/>
      <c r="K7" s="915"/>
      <c r="L7" s="871"/>
      <c r="M7" s="909"/>
      <c r="N7" s="419">
        <v>15</v>
      </c>
      <c r="O7" s="420">
        <v>15</v>
      </c>
      <c r="P7" s="201">
        <v>6</v>
      </c>
    </row>
    <row r="8" spans="1:21" s="196" customFormat="1" ht="18.75" customHeight="1">
      <c r="A8" s="202">
        <v>1</v>
      </c>
      <c r="B8" s="203">
        <f>A8+1</f>
        <v>2</v>
      </c>
      <c r="C8" s="203">
        <f t="shared" ref="C8:P8" si="0">B8+1</f>
        <v>3</v>
      </c>
      <c r="D8" s="203">
        <f t="shared" si="0"/>
        <v>4</v>
      </c>
      <c r="E8" s="203">
        <f t="shared" si="0"/>
        <v>5</v>
      </c>
      <c r="F8" s="203">
        <f t="shared" si="0"/>
        <v>6</v>
      </c>
      <c r="G8" s="203">
        <f t="shared" si="0"/>
        <v>7</v>
      </c>
      <c r="H8" s="203">
        <f t="shared" si="0"/>
        <v>8</v>
      </c>
      <c r="I8" s="203">
        <f t="shared" si="0"/>
        <v>9</v>
      </c>
      <c r="J8" s="204">
        <f t="shared" si="0"/>
        <v>10</v>
      </c>
      <c r="K8" s="204">
        <f t="shared" si="0"/>
        <v>11</v>
      </c>
      <c r="L8" s="204">
        <f t="shared" si="0"/>
        <v>12</v>
      </c>
      <c r="M8" s="203">
        <f t="shared" si="0"/>
        <v>13</v>
      </c>
      <c r="N8" s="204">
        <f>M8+1</f>
        <v>14</v>
      </c>
      <c r="O8" s="204">
        <f t="shared" si="0"/>
        <v>15</v>
      </c>
      <c r="P8" s="205">
        <f t="shared" si="0"/>
        <v>16</v>
      </c>
    </row>
    <row r="9" spans="1:21" s="206" customFormat="1" ht="18" customHeight="1">
      <c r="A9" s="898" t="s">
        <v>304</v>
      </c>
      <c r="B9" s="899"/>
      <c r="C9" s="899"/>
      <c r="D9" s="899"/>
      <c r="E9" s="899"/>
      <c r="F9" s="899"/>
      <c r="G9" s="899"/>
      <c r="H9" s="899"/>
      <c r="I9" s="899"/>
      <c r="J9" s="899"/>
      <c r="K9" s="899"/>
      <c r="L9" s="899"/>
      <c r="M9" s="899"/>
      <c r="N9" s="899"/>
      <c r="O9" s="899"/>
      <c r="P9" s="900"/>
      <c r="S9" s="888" t="s">
        <v>375</v>
      </c>
      <c r="T9" s="889"/>
      <c r="U9" s="889"/>
    </row>
    <row r="10" spans="1:21" s="206" customFormat="1" ht="18" customHeight="1" thickBot="1">
      <c r="A10" s="892" t="s">
        <v>356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4"/>
      <c r="S10" s="207" t="s">
        <v>365</v>
      </c>
      <c r="T10" s="207" t="s">
        <v>366</v>
      </c>
      <c r="U10" s="207" t="s">
        <v>367</v>
      </c>
    </row>
    <row r="11" spans="1:21" s="716" customFormat="1" ht="18.75" customHeight="1">
      <c r="A11" s="682" t="s">
        <v>346</v>
      </c>
      <c r="B11" s="747" t="s">
        <v>570</v>
      </c>
      <c r="C11" s="229">
        <v>2</v>
      </c>
      <c r="D11" s="229">
        <v>1</v>
      </c>
      <c r="E11" s="712"/>
      <c r="F11" s="713"/>
      <c r="G11" s="737">
        <v>3</v>
      </c>
      <c r="H11" s="214">
        <f>G11*30</f>
        <v>90</v>
      </c>
      <c r="I11" s="595">
        <v>44</v>
      </c>
      <c r="J11" s="340"/>
      <c r="K11" s="341"/>
      <c r="L11" s="342">
        <v>30</v>
      </c>
      <c r="M11" s="215">
        <f>H11-I11</f>
        <v>46</v>
      </c>
      <c r="N11" s="733">
        <v>1</v>
      </c>
      <c r="O11" s="734">
        <v>1</v>
      </c>
      <c r="P11" s="216"/>
      <c r="Q11" s="714">
        <f>I11/H11</f>
        <v>0.48888888888888887</v>
      </c>
      <c r="R11" s="714" t="str">
        <f>IF(Q11&gt;50%,Q11,"")</f>
        <v/>
      </c>
      <c r="S11" s="715">
        <v>2</v>
      </c>
      <c r="T11" s="715">
        <v>1</v>
      </c>
      <c r="U11" s="715"/>
    </row>
    <row r="12" spans="1:21" s="716" customFormat="1" ht="18.75" customHeight="1">
      <c r="A12" s="683" t="s">
        <v>347</v>
      </c>
      <c r="B12" s="717" t="s">
        <v>445</v>
      </c>
      <c r="C12" s="229"/>
      <c r="D12" s="229">
        <v>1</v>
      </c>
      <c r="E12" s="712"/>
      <c r="F12" s="713"/>
      <c r="G12" s="737">
        <v>3</v>
      </c>
      <c r="H12" s="214">
        <f>G12*30</f>
        <v>90</v>
      </c>
      <c r="I12" s="595">
        <f t="shared" ref="I12:I13" si="1">N12*15+O12*15+P12*6</f>
        <v>30</v>
      </c>
      <c r="J12" s="340">
        <v>14</v>
      </c>
      <c r="K12" s="341"/>
      <c r="L12" s="342">
        <v>16</v>
      </c>
      <c r="M12" s="718">
        <f>H12-I12</f>
        <v>60</v>
      </c>
      <c r="N12" s="733">
        <v>2</v>
      </c>
      <c r="O12" s="734"/>
      <c r="P12" s="216"/>
      <c r="Q12" s="714">
        <f>I12/H12</f>
        <v>0.33333333333333331</v>
      </c>
      <c r="R12" s="714" t="str">
        <f>IF(Q12&gt;50%,Q12,"")</f>
        <v/>
      </c>
      <c r="S12" s="719">
        <v>3</v>
      </c>
      <c r="T12" s="715"/>
      <c r="U12" s="715"/>
    </row>
    <row r="13" spans="1:21" s="716" customFormat="1" ht="18.75" customHeight="1">
      <c r="A13" s="684" t="s">
        <v>362</v>
      </c>
      <c r="B13" s="717" t="s">
        <v>441</v>
      </c>
      <c r="C13" s="229"/>
      <c r="D13" s="229">
        <v>1</v>
      </c>
      <c r="E13" s="712"/>
      <c r="F13" s="713"/>
      <c r="G13" s="737">
        <v>3</v>
      </c>
      <c r="H13" s="214">
        <f>G13*30</f>
        <v>90</v>
      </c>
      <c r="I13" s="720">
        <f t="shared" si="1"/>
        <v>30</v>
      </c>
      <c r="J13" s="340">
        <f t="shared" ref="J13" si="2">I13-L13</f>
        <v>16</v>
      </c>
      <c r="K13" s="341"/>
      <c r="L13" s="342">
        <v>14</v>
      </c>
      <c r="M13" s="718">
        <f>H13-I13</f>
        <v>60</v>
      </c>
      <c r="N13" s="733">
        <v>2</v>
      </c>
      <c r="O13" s="734"/>
      <c r="P13" s="216"/>
      <c r="Q13" s="714">
        <f t="shared" ref="Q13:Q14" si="3">I13/H13</f>
        <v>0.33333333333333331</v>
      </c>
      <c r="R13" s="714" t="str">
        <f t="shared" ref="R13:R14" si="4">IF(Q13&gt;50%,Q13,"")</f>
        <v/>
      </c>
      <c r="S13" s="719">
        <v>3</v>
      </c>
      <c r="T13" s="715"/>
      <c r="U13" s="715"/>
    </row>
    <row r="14" spans="1:21" s="716" customFormat="1" ht="31.2" customHeight="1" thickBot="1">
      <c r="A14" s="721" t="s">
        <v>569</v>
      </c>
      <c r="B14" s="722" t="s">
        <v>568</v>
      </c>
      <c r="C14" s="723"/>
      <c r="D14" s="723">
        <v>1</v>
      </c>
      <c r="E14" s="724"/>
      <c r="F14" s="725"/>
      <c r="G14" s="738">
        <v>3</v>
      </c>
      <c r="H14" s="214">
        <f>G14*30</f>
        <v>90</v>
      </c>
      <c r="I14" s="720">
        <f>SUM(J14:L14)</f>
        <v>22</v>
      </c>
      <c r="J14" s="727">
        <v>14</v>
      </c>
      <c r="K14" s="728"/>
      <c r="L14" s="729">
        <v>8</v>
      </c>
      <c r="M14" s="726"/>
      <c r="N14" s="735">
        <v>1.5</v>
      </c>
      <c r="O14" s="736"/>
      <c r="P14" s="665"/>
      <c r="Q14" s="714">
        <f t="shared" si="3"/>
        <v>0.24444444444444444</v>
      </c>
      <c r="R14" s="714" t="str">
        <f t="shared" si="4"/>
        <v/>
      </c>
      <c r="S14" s="719">
        <v>3</v>
      </c>
      <c r="T14" s="715"/>
      <c r="U14" s="715"/>
    </row>
    <row r="15" spans="1:21" s="206" customFormat="1" ht="31.5" customHeight="1" thickBot="1">
      <c r="A15" s="685"/>
      <c r="B15" s="681" t="s">
        <v>376</v>
      </c>
      <c r="C15" s="245">
        <f>COUNTA(C11:C13)</f>
        <v>1</v>
      </c>
      <c r="D15" s="245">
        <f>COUNTA(D11:D14)</f>
        <v>4</v>
      </c>
      <c r="E15" s="245">
        <f>COUNTA(E11:E13)</f>
        <v>0</v>
      </c>
      <c r="F15" s="245">
        <f>COUNTA(F11:F13)</f>
        <v>0</v>
      </c>
      <c r="G15" s="246">
        <f>SUM(G11:G14)</f>
        <v>12</v>
      </c>
      <c r="H15" s="357">
        <f t="shared" ref="H15:P15" si="5">SUM(H11:H14)</f>
        <v>360</v>
      </c>
      <c r="I15" s="248">
        <f t="shared" si="5"/>
        <v>126</v>
      </c>
      <c r="J15" s="358">
        <f t="shared" si="5"/>
        <v>44</v>
      </c>
      <c r="K15" s="248">
        <f t="shared" si="5"/>
        <v>0</v>
      </c>
      <c r="L15" s="359">
        <f t="shared" si="5"/>
        <v>68</v>
      </c>
      <c r="M15" s="246">
        <f t="shared" si="5"/>
        <v>166</v>
      </c>
      <c r="N15" s="357">
        <f t="shared" si="5"/>
        <v>6.5</v>
      </c>
      <c r="O15" s="360">
        <f t="shared" si="5"/>
        <v>1</v>
      </c>
      <c r="P15" s="249">
        <f t="shared" si="5"/>
        <v>0</v>
      </c>
      <c r="S15" s="207"/>
      <c r="T15" s="207"/>
      <c r="U15" s="207"/>
    </row>
    <row r="16" spans="1:21" s="206" customFormat="1" ht="19.2" customHeight="1" thickBot="1">
      <c r="A16" s="846" t="s">
        <v>357</v>
      </c>
      <c r="B16" s="847"/>
      <c r="C16" s="847"/>
      <c r="D16" s="847"/>
      <c r="E16" s="847"/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8"/>
      <c r="S16" s="207"/>
      <c r="T16" s="207"/>
      <c r="U16" s="207"/>
    </row>
    <row r="17" spans="1:21" s="206" customFormat="1" ht="19.95" customHeight="1" thickBot="1">
      <c r="A17" s="361"/>
      <c r="B17" s="362" t="s">
        <v>377</v>
      </c>
      <c r="C17" s="363">
        <f>COUNTA(C19:C19)</f>
        <v>0</v>
      </c>
      <c r="D17" s="363">
        <f>COUNTA(D19:D19)</f>
        <v>1</v>
      </c>
      <c r="E17" s="363">
        <f>COUNTA(E19:E19)</f>
        <v>0</v>
      </c>
      <c r="F17" s="363">
        <f>COUNTA(F19:F19)</f>
        <v>0</v>
      </c>
      <c r="G17" s="364">
        <f>SUM(G18:G19)</f>
        <v>10</v>
      </c>
      <c r="H17" s="362">
        <f t="shared" ref="H17:P17" si="6">SUM(H18:H19)</f>
        <v>300</v>
      </c>
      <c r="I17" s="363">
        <f t="shared" si="6"/>
        <v>94</v>
      </c>
      <c r="J17" s="363">
        <f t="shared" si="6"/>
        <v>62</v>
      </c>
      <c r="K17" s="363">
        <f t="shared" si="6"/>
        <v>0</v>
      </c>
      <c r="L17" s="365">
        <f t="shared" si="6"/>
        <v>32</v>
      </c>
      <c r="M17" s="364">
        <f t="shared" si="6"/>
        <v>206</v>
      </c>
      <c r="N17" s="362">
        <f t="shared" si="6"/>
        <v>0</v>
      </c>
      <c r="O17" s="363">
        <f t="shared" si="6"/>
        <v>3</v>
      </c>
      <c r="P17" s="375">
        <f t="shared" si="6"/>
        <v>8</v>
      </c>
      <c r="S17" s="207"/>
      <c r="T17" s="207"/>
      <c r="U17" s="207"/>
    </row>
    <row r="18" spans="1:21" s="208" customFormat="1" ht="22.5" customHeight="1">
      <c r="A18" s="730" t="s">
        <v>345</v>
      </c>
      <c r="B18" s="880" t="s">
        <v>364</v>
      </c>
      <c r="C18" s="700"/>
      <c r="D18" s="700">
        <v>2</v>
      </c>
      <c r="E18" s="700"/>
      <c r="F18" s="702"/>
      <c r="G18" s="703">
        <v>5</v>
      </c>
      <c r="H18" s="704">
        <f>G18*30</f>
        <v>150</v>
      </c>
      <c r="I18" s="596">
        <v>46</v>
      </c>
      <c r="J18" s="705">
        <f>I18-L18</f>
        <v>30</v>
      </c>
      <c r="K18" s="701"/>
      <c r="L18" s="710">
        <v>16</v>
      </c>
      <c r="M18" s="707">
        <f>H18-I18</f>
        <v>104</v>
      </c>
      <c r="N18" s="708"/>
      <c r="O18" s="592">
        <v>3</v>
      </c>
      <c r="P18" s="711"/>
      <c r="Q18" s="213">
        <f>I18/H18</f>
        <v>0.30666666666666664</v>
      </c>
      <c r="R18" s="213" t="str">
        <f>IF(Q18&gt;50%,Q18,"")</f>
        <v/>
      </c>
      <c r="S18" s="283"/>
      <c r="T18" s="283">
        <v>5</v>
      </c>
      <c r="U18" s="283"/>
    </row>
    <row r="19" spans="1:21" s="208" customFormat="1" ht="19.5" customHeight="1" thickBot="1">
      <c r="A19" s="730" t="s">
        <v>363</v>
      </c>
      <c r="B19" s="881"/>
      <c r="C19" s="700"/>
      <c r="D19" s="700">
        <v>3</v>
      </c>
      <c r="E19" s="700"/>
      <c r="F19" s="702"/>
      <c r="G19" s="703">
        <v>5</v>
      </c>
      <c r="H19" s="704">
        <f>G19*30</f>
        <v>150</v>
      </c>
      <c r="I19" s="591">
        <f t="shared" ref="I19" si="7">N19*15+O19*15+P19*6</f>
        <v>48</v>
      </c>
      <c r="J19" s="705">
        <f>I19-L19</f>
        <v>32</v>
      </c>
      <c r="K19" s="701"/>
      <c r="L19" s="706">
        <v>16</v>
      </c>
      <c r="M19" s="707">
        <f>H19-I19</f>
        <v>102</v>
      </c>
      <c r="N19" s="708"/>
      <c r="O19" s="701"/>
      <c r="P19" s="709">
        <v>8</v>
      </c>
      <c r="Q19" s="213">
        <f>I19/H19</f>
        <v>0.32</v>
      </c>
      <c r="R19" s="213" t="str">
        <f>IF(Q19&gt;50%,Q19,"")</f>
        <v/>
      </c>
      <c r="S19" s="283"/>
      <c r="T19" s="283"/>
      <c r="U19" s="283">
        <v>5</v>
      </c>
    </row>
    <row r="20" spans="1:21" s="206" customFormat="1" ht="17.399999999999999" customHeight="1" thickBot="1">
      <c r="A20" s="680"/>
      <c r="B20" s="679" t="s">
        <v>378</v>
      </c>
      <c r="C20" s="366">
        <f t="shared" ref="C20:P20" si="8">SUM(C15,C17)</f>
        <v>1</v>
      </c>
      <c r="D20" s="366">
        <f t="shared" si="8"/>
        <v>5</v>
      </c>
      <c r="E20" s="366">
        <f t="shared" si="8"/>
        <v>0</v>
      </c>
      <c r="F20" s="366">
        <f t="shared" si="8"/>
        <v>0</v>
      </c>
      <c r="G20" s="367">
        <f t="shared" si="8"/>
        <v>22</v>
      </c>
      <c r="H20" s="368">
        <f t="shared" si="8"/>
        <v>660</v>
      </c>
      <c r="I20" s="369">
        <f t="shared" si="8"/>
        <v>220</v>
      </c>
      <c r="J20" s="369">
        <f t="shared" si="8"/>
        <v>106</v>
      </c>
      <c r="K20" s="369">
        <f t="shared" si="8"/>
        <v>0</v>
      </c>
      <c r="L20" s="370">
        <f t="shared" si="8"/>
        <v>100</v>
      </c>
      <c r="M20" s="367">
        <f t="shared" si="8"/>
        <v>372</v>
      </c>
      <c r="N20" s="368">
        <f t="shared" si="8"/>
        <v>6.5</v>
      </c>
      <c r="O20" s="369">
        <f t="shared" si="8"/>
        <v>4</v>
      </c>
      <c r="P20" s="371">
        <f t="shared" si="8"/>
        <v>8</v>
      </c>
      <c r="S20" s="207"/>
      <c r="T20" s="207"/>
      <c r="U20" s="207"/>
    </row>
    <row r="21" spans="1:21" s="208" customFormat="1" ht="21" customHeight="1" thickBot="1">
      <c r="A21" s="852" t="s">
        <v>305</v>
      </c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4"/>
      <c r="S21" s="283"/>
      <c r="T21" s="283"/>
      <c r="U21" s="283"/>
    </row>
    <row r="22" spans="1:21" s="208" customFormat="1" ht="19.5" customHeight="1" thickBot="1">
      <c r="A22" s="885" t="s">
        <v>358</v>
      </c>
      <c r="B22" s="886"/>
      <c r="C22" s="886"/>
      <c r="D22" s="886"/>
      <c r="E22" s="886"/>
      <c r="F22" s="886"/>
      <c r="G22" s="886"/>
      <c r="H22" s="886"/>
      <c r="I22" s="886"/>
      <c r="J22" s="886"/>
      <c r="K22" s="886"/>
      <c r="L22" s="886"/>
      <c r="M22" s="886"/>
      <c r="N22" s="886"/>
      <c r="O22" s="886"/>
      <c r="P22" s="887"/>
      <c r="S22" s="283"/>
      <c r="T22" s="283"/>
      <c r="U22" s="283"/>
    </row>
    <row r="23" spans="1:21" s="208" customFormat="1" ht="13.8">
      <c r="A23" s="673" t="s">
        <v>341</v>
      </c>
      <c r="B23" s="667" t="s">
        <v>436</v>
      </c>
      <c r="C23" s="274"/>
      <c r="D23" s="274">
        <v>1</v>
      </c>
      <c r="E23" s="274"/>
      <c r="F23" s="275"/>
      <c r="G23" s="739">
        <v>4</v>
      </c>
      <c r="H23" s="276">
        <f t="shared" ref="H23:H27" si="9">G23*30</f>
        <v>120</v>
      </c>
      <c r="I23" s="286">
        <f t="shared" ref="I23:I30" si="10">N23*15+O23*15+P23*6</f>
        <v>30</v>
      </c>
      <c r="J23" s="282">
        <f>I23-L23</f>
        <v>14</v>
      </c>
      <c r="K23" s="288"/>
      <c r="L23" s="289">
        <v>16</v>
      </c>
      <c r="M23" s="277">
        <f t="shared" ref="M23:M27" si="11">H23-I23</f>
        <v>90</v>
      </c>
      <c r="N23" s="290">
        <v>2</v>
      </c>
      <c r="O23" s="291"/>
      <c r="P23" s="278"/>
      <c r="Q23" s="213">
        <f t="shared" ref="Q23:Q27" si="12">I23/H23</f>
        <v>0.25</v>
      </c>
      <c r="R23" s="213"/>
      <c r="S23" s="280">
        <v>4</v>
      </c>
      <c r="T23" s="280"/>
      <c r="U23" s="280"/>
    </row>
    <row r="24" spans="1:21" s="208" customFormat="1" ht="13.8">
      <c r="A24" s="684" t="s">
        <v>343</v>
      </c>
      <c r="B24" s="668" t="s">
        <v>373</v>
      </c>
      <c r="C24" s="228">
        <v>1</v>
      </c>
      <c r="D24" s="229"/>
      <c r="E24" s="230"/>
      <c r="F24" s="222"/>
      <c r="G24" s="739">
        <v>4</v>
      </c>
      <c r="H24" s="217">
        <f>G24*30</f>
        <v>120</v>
      </c>
      <c r="I24" s="286">
        <f>N24*15+O24*15+P24*6</f>
        <v>30</v>
      </c>
      <c r="J24" s="282">
        <f t="shared" ref="J24:J26" si="13">I24-L24</f>
        <v>16</v>
      </c>
      <c r="K24" s="223"/>
      <c r="L24" s="224">
        <v>14</v>
      </c>
      <c r="M24" s="218">
        <f>H24-I24</f>
        <v>90</v>
      </c>
      <c r="N24" s="290">
        <v>2</v>
      </c>
      <c r="O24" s="226"/>
      <c r="P24" s="227"/>
      <c r="Q24" s="213">
        <f>I24/H24</f>
        <v>0.25</v>
      </c>
      <c r="R24" s="213"/>
      <c r="S24" s="283">
        <v>4</v>
      </c>
      <c r="T24" s="283"/>
      <c r="U24" s="283"/>
    </row>
    <row r="25" spans="1:21" s="208" customFormat="1" ht="13.8">
      <c r="A25" s="684" t="s">
        <v>344</v>
      </c>
      <c r="B25" s="668" t="s">
        <v>418</v>
      </c>
      <c r="C25" s="228">
        <v>1</v>
      </c>
      <c r="D25" s="229"/>
      <c r="E25" s="230"/>
      <c r="F25" s="222"/>
      <c r="G25" s="739">
        <v>4</v>
      </c>
      <c r="H25" s="217">
        <f>G25*30</f>
        <v>120</v>
      </c>
      <c r="I25" s="286">
        <f>N25*15+O25*15+P25*6</f>
        <v>30</v>
      </c>
      <c r="J25" s="282">
        <f t="shared" si="13"/>
        <v>14</v>
      </c>
      <c r="K25" s="223"/>
      <c r="L25" s="224">
        <v>16</v>
      </c>
      <c r="M25" s="218">
        <f>H25-I25</f>
        <v>90</v>
      </c>
      <c r="N25" s="290">
        <v>2</v>
      </c>
      <c r="O25" s="226"/>
      <c r="P25" s="227"/>
      <c r="Q25" s="213">
        <f>I25/H25</f>
        <v>0.25</v>
      </c>
      <c r="R25" s="213"/>
      <c r="S25" s="283">
        <v>4</v>
      </c>
      <c r="T25" s="283"/>
      <c r="U25" s="283"/>
    </row>
    <row r="26" spans="1:21" s="208" customFormat="1" ht="16.5" customHeight="1">
      <c r="A26" s="684" t="s">
        <v>342</v>
      </c>
      <c r="B26" s="668" t="s">
        <v>430</v>
      </c>
      <c r="C26" s="228">
        <v>1</v>
      </c>
      <c r="D26" s="229"/>
      <c r="E26" s="230"/>
      <c r="F26" s="222"/>
      <c r="G26" s="739">
        <v>4</v>
      </c>
      <c r="H26" s="217">
        <f>G26*30</f>
        <v>120</v>
      </c>
      <c r="I26" s="308">
        <f>N26*15+O26*15+P26*6</f>
        <v>30</v>
      </c>
      <c r="J26" s="282">
        <f t="shared" si="13"/>
        <v>14</v>
      </c>
      <c r="K26" s="223"/>
      <c r="L26" s="224">
        <v>16</v>
      </c>
      <c r="M26" s="218">
        <f>H26-I26</f>
        <v>90</v>
      </c>
      <c r="N26" s="290">
        <v>2</v>
      </c>
      <c r="O26" s="226"/>
      <c r="P26" s="227"/>
      <c r="Q26" s="213">
        <f>I26/H26</f>
        <v>0.25</v>
      </c>
      <c r="R26" s="213" t="str">
        <f>IF(Q26&gt;50%,Q26,"")</f>
        <v/>
      </c>
      <c r="S26" s="283">
        <v>4</v>
      </c>
      <c r="T26" s="283"/>
      <c r="U26" s="283"/>
    </row>
    <row r="27" spans="1:21" s="281" customFormat="1" ht="15" customHeight="1">
      <c r="A27" s="684" t="s">
        <v>374</v>
      </c>
      <c r="B27" s="668" t="s">
        <v>415</v>
      </c>
      <c r="C27" s="228">
        <v>2</v>
      </c>
      <c r="D27" s="229">
        <v>1</v>
      </c>
      <c r="E27" s="230"/>
      <c r="F27" s="222"/>
      <c r="G27" s="739">
        <v>4</v>
      </c>
      <c r="H27" s="217">
        <f t="shared" si="9"/>
        <v>120</v>
      </c>
      <c r="I27" s="286">
        <f t="shared" si="10"/>
        <v>30</v>
      </c>
      <c r="J27" s="282">
        <v>16</v>
      </c>
      <c r="K27" s="223"/>
      <c r="L27" s="224">
        <v>14</v>
      </c>
      <c r="M27" s="218">
        <f t="shared" si="11"/>
        <v>90</v>
      </c>
      <c r="N27" s="225">
        <v>1</v>
      </c>
      <c r="O27" s="291">
        <v>1</v>
      </c>
      <c r="P27" s="227"/>
      <c r="Q27" s="279">
        <f t="shared" si="12"/>
        <v>0.25</v>
      </c>
      <c r="R27" s="279"/>
      <c r="S27" s="283">
        <v>2</v>
      </c>
      <c r="T27" s="283">
        <v>2</v>
      </c>
      <c r="U27" s="283"/>
    </row>
    <row r="28" spans="1:21" s="208" customFormat="1" ht="31.5" customHeight="1" thickBot="1">
      <c r="A28" s="674" t="s">
        <v>535</v>
      </c>
      <c r="B28" s="669" t="s">
        <v>582</v>
      </c>
      <c r="C28" s="593">
        <v>2</v>
      </c>
      <c r="D28" s="593">
        <v>1</v>
      </c>
      <c r="E28" s="593"/>
      <c r="F28" s="292">
        <v>2</v>
      </c>
      <c r="G28" s="740">
        <v>4</v>
      </c>
      <c r="H28" s="293">
        <f t="shared" ref="H28" si="14">G28*30</f>
        <v>120</v>
      </c>
      <c r="I28" s="597">
        <f>SUM(J28:L28)</f>
        <v>38</v>
      </c>
      <c r="J28" s="987">
        <v>20</v>
      </c>
      <c r="K28" s="988"/>
      <c r="L28" s="989">
        <v>18</v>
      </c>
      <c r="M28" s="294">
        <f t="shared" ref="M28" si="15">H28-I28</f>
        <v>82</v>
      </c>
      <c r="N28" s="990">
        <v>0.5</v>
      </c>
      <c r="O28" s="295">
        <v>2</v>
      </c>
      <c r="P28" s="296"/>
      <c r="Q28" s="213">
        <f>I28/H28</f>
        <v>0.31666666666666665</v>
      </c>
      <c r="R28" s="213" t="str">
        <f>IF(Q28&gt;50%,Q28,"")</f>
        <v/>
      </c>
      <c r="S28" s="318">
        <v>1</v>
      </c>
      <c r="T28" s="283">
        <v>3</v>
      </c>
      <c r="U28" s="283"/>
    </row>
    <row r="29" spans="1:21" s="208" customFormat="1" ht="13.8">
      <c r="A29" s="675" t="s">
        <v>340</v>
      </c>
      <c r="B29" s="670" t="s">
        <v>334</v>
      </c>
      <c r="C29" s="231"/>
      <c r="D29" s="209">
        <v>2</v>
      </c>
      <c r="E29" s="209"/>
      <c r="F29" s="210"/>
      <c r="G29" s="741">
        <v>6</v>
      </c>
      <c r="H29" s="211">
        <f>G29*30</f>
        <v>180</v>
      </c>
      <c r="I29" s="286">
        <f t="shared" si="10"/>
        <v>0</v>
      </c>
      <c r="J29" s="232"/>
      <c r="K29" s="232"/>
      <c r="L29" s="233"/>
      <c r="M29" s="212">
        <f>H29-I29</f>
        <v>180</v>
      </c>
      <c r="N29" s="234"/>
      <c r="O29" s="232"/>
      <c r="P29" s="235"/>
      <c r="Q29" s="213"/>
      <c r="R29" s="213" t="str">
        <f t="shared" ref="R29:R30" si="16">IF(Q29&gt;50%,Q29,"")</f>
        <v/>
      </c>
      <c r="S29" s="283"/>
      <c r="T29" s="283">
        <v>6</v>
      </c>
      <c r="U29" s="283"/>
    </row>
    <row r="30" spans="1:21" s="208" customFormat="1" ht="13.8">
      <c r="A30" s="676" t="s">
        <v>348</v>
      </c>
      <c r="B30" s="671" t="s">
        <v>354</v>
      </c>
      <c r="C30" s="305"/>
      <c r="D30" s="306">
        <v>3</v>
      </c>
      <c r="E30" s="306"/>
      <c r="F30" s="307"/>
      <c r="G30" s="742">
        <v>9</v>
      </c>
      <c r="H30" s="217">
        <f>G30*30</f>
        <v>270</v>
      </c>
      <c r="I30" s="308">
        <f t="shared" si="10"/>
        <v>0</v>
      </c>
      <c r="J30" s="309"/>
      <c r="K30" s="309"/>
      <c r="L30" s="310"/>
      <c r="M30" s="218">
        <f>H30-I30</f>
        <v>270</v>
      </c>
      <c r="N30" s="311"/>
      <c r="O30" s="309"/>
      <c r="P30" s="312"/>
      <c r="Q30" s="213"/>
      <c r="R30" s="213" t="str">
        <f t="shared" si="16"/>
        <v/>
      </c>
      <c r="S30" s="283"/>
      <c r="T30" s="283"/>
      <c r="U30" s="283">
        <v>9</v>
      </c>
    </row>
    <row r="31" spans="1:21" s="208" customFormat="1" ht="13.8">
      <c r="A31" s="676"/>
      <c r="B31" s="316" t="s">
        <v>349</v>
      </c>
      <c r="C31" s="306">
        <v>3</v>
      </c>
      <c r="D31" s="306"/>
      <c r="E31" s="306"/>
      <c r="F31" s="307"/>
      <c r="G31" s="742">
        <v>2</v>
      </c>
      <c r="H31" s="217">
        <f>G31*30</f>
        <v>60</v>
      </c>
      <c r="I31" s="308">
        <f>SUM(J31:L31)</f>
        <v>0</v>
      </c>
      <c r="J31" s="309"/>
      <c r="K31" s="309"/>
      <c r="L31" s="310"/>
      <c r="M31" s="218">
        <f>H31-I31</f>
        <v>60</v>
      </c>
      <c r="N31" s="311"/>
      <c r="O31" s="309"/>
      <c r="P31" s="312"/>
      <c r="Q31" s="213"/>
      <c r="R31" s="213"/>
      <c r="S31" s="283"/>
      <c r="T31" s="283"/>
      <c r="U31" s="283">
        <v>2</v>
      </c>
    </row>
    <row r="32" spans="1:21" s="208" customFormat="1" ht="14.4" thickBot="1">
      <c r="A32" s="677"/>
      <c r="B32" s="297" t="s">
        <v>422</v>
      </c>
      <c r="C32" s="298"/>
      <c r="D32" s="298"/>
      <c r="E32" s="298">
        <v>3</v>
      </c>
      <c r="F32" s="299"/>
      <c r="G32" s="743">
        <v>9</v>
      </c>
      <c r="H32" s="300">
        <f>G32*30</f>
        <v>270</v>
      </c>
      <c r="I32" s="301">
        <f>SUM(J32:L32)</f>
        <v>0</v>
      </c>
      <c r="J32" s="302"/>
      <c r="K32" s="302"/>
      <c r="L32" s="303"/>
      <c r="M32" s="304">
        <f>H32-I32</f>
        <v>270</v>
      </c>
      <c r="N32" s="313"/>
      <c r="O32" s="314"/>
      <c r="P32" s="315"/>
      <c r="Q32" s="213"/>
      <c r="R32" s="213"/>
      <c r="S32" s="283"/>
      <c r="T32" s="283"/>
      <c r="U32" s="283">
        <v>9</v>
      </c>
    </row>
    <row r="33" spans="1:33" s="208" customFormat="1" ht="33.75" customHeight="1" thickBot="1">
      <c r="A33" s="678"/>
      <c r="B33" s="672" t="s">
        <v>379</v>
      </c>
      <c r="C33" s="237">
        <f>COUNTA(C23:C32)</f>
        <v>6</v>
      </c>
      <c r="D33" s="237">
        <f>COUNTA(D23:D32)</f>
        <v>5</v>
      </c>
      <c r="E33" s="238">
        <v>1</v>
      </c>
      <c r="F33" s="237">
        <f>COUNTA(F23:F32)</f>
        <v>1</v>
      </c>
      <c r="G33" s="239">
        <f t="shared" ref="G33:P33" si="17">SUM(G23:G32)</f>
        <v>50</v>
      </c>
      <c r="H33" s="240">
        <f t="shared" si="17"/>
        <v>1500</v>
      </c>
      <c r="I33" s="241">
        <f t="shared" si="17"/>
        <v>188</v>
      </c>
      <c r="J33" s="241">
        <f t="shared" si="17"/>
        <v>94</v>
      </c>
      <c r="K33" s="241">
        <f t="shared" si="17"/>
        <v>0</v>
      </c>
      <c r="L33" s="242">
        <f t="shared" si="17"/>
        <v>94</v>
      </c>
      <c r="M33" s="239">
        <f t="shared" si="17"/>
        <v>1312</v>
      </c>
      <c r="N33" s="240">
        <f t="shared" si="17"/>
        <v>9.5</v>
      </c>
      <c r="O33" s="241">
        <f t="shared" si="17"/>
        <v>3</v>
      </c>
      <c r="P33" s="243">
        <f t="shared" si="17"/>
        <v>0</v>
      </c>
      <c r="S33" s="283"/>
      <c r="T33" s="283"/>
      <c r="U33" s="283"/>
    </row>
    <row r="34" spans="1:33" s="208" customFormat="1" ht="20.399999999999999" customHeight="1" thickBot="1">
      <c r="A34" s="846" t="s">
        <v>420</v>
      </c>
      <c r="B34" s="847"/>
      <c r="C34" s="847"/>
      <c r="D34" s="847"/>
      <c r="E34" s="847"/>
      <c r="F34" s="847"/>
      <c r="G34" s="847"/>
      <c r="H34" s="847"/>
      <c r="I34" s="847"/>
      <c r="J34" s="847"/>
      <c r="K34" s="847"/>
      <c r="L34" s="847"/>
      <c r="M34" s="847"/>
      <c r="N34" s="847"/>
      <c r="O34" s="847"/>
      <c r="P34" s="848"/>
      <c r="S34" s="283"/>
      <c r="T34" s="283"/>
      <c r="U34" s="283"/>
    </row>
    <row r="35" spans="1:33" s="206" customFormat="1" ht="16.2" customHeight="1" thickBot="1">
      <c r="A35" s="361"/>
      <c r="B35" s="372" t="s">
        <v>380</v>
      </c>
      <c r="C35" s="363">
        <f>COUNTA(C39:C40)</f>
        <v>0</v>
      </c>
      <c r="D35" s="363">
        <v>6</v>
      </c>
      <c r="E35" s="363">
        <f>COUNTA(E39:E40)</f>
        <v>0</v>
      </c>
      <c r="F35" s="363">
        <f>COUNTA(F39:F40)</f>
        <v>0</v>
      </c>
      <c r="G35" s="364">
        <f>SUM(G37:G40)</f>
        <v>18</v>
      </c>
      <c r="H35" s="373">
        <f t="shared" ref="H35:P35" si="18">SUM(H37:H40)</f>
        <v>540</v>
      </c>
      <c r="I35" s="373">
        <f t="shared" si="18"/>
        <v>184</v>
      </c>
      <c r="J35" s="373">
        <f t="shared" si="18"/>
        <v>76</v>
      </c>
      <c r="K35" s="373">
        <f t="shared" si="18"/>
        <v>0</v>
      </c>
      <c r="L35" s="373">
        <f t="shared" si="18"/>
        <v>108</v>
      </c>
      <c r="M35" s="374">
        <f t="shared" si="18"/>
        <v>356</v>
      </c>
      <c r="N35" s="363">
        <f t="shared" si="18"/>
        <v>0</v>
      </c>
      <c r="O35" s="363">
        <f t="shared" si="18"/>
        <v>9</v>
      </c>
      <c r="P35" s="375">
        <f t="shared" si="18"/>
        <v>8</v>
      </c>
      <c r="S35" s="332"/>
      <c r="T35" s="332"/>
      <c r="U35" s="332"/>
    </row>
    <row r="36" spans="1:33" s="594" customFormat="1" ht="36.75" customHeight="1" thickBot="1">
      <c r="A36" s="882" t="s">
        <v>499</v>
      </c>
      <c r="B36" s="883"/>
      <c r="C36" s="883"/>
      <c r="D36" s="883"/>
      <c r="E36" s="883"/>
      <c r="F36" s="883"/>
      <c r="G36" s="883"/>
      <c r="H36" s="883"/>
      <c r="I36" s="883"/>
      <c r="J36" s="883"/>
      <c r="K36" s="883"/>
      <c r="L36" s="883"/>
      <c r="M36" s="883"/>
      <c r="N36" s="883"/>
      <c r="O36" s="883"/>
      <c r="P36" s="884"/>
      <c r="Q36" s="333"/>
      <c r="R36" s="333"/>
      <c r="S36" s="283"/>
      <c r="T36" s="283"/>
      <c r="U36" s="283"/>
      <c r="V36" s="334"/>
      <c r="W36" s="335"/>
      <c r="X36" s="335"/>
      <c r="Y36" s="335"/>
      <c r="Z36" s="336"/>
      <c r="AA36" s="336"/>
      <c r="AB36" s="336"/>
      <c r="AC36" s="336"/>
      <c r="AD36" s="336"/>
      <c r="AE36" s="336"/>
      <c r="AF36" s="336"/>
      <c r="AG36" s="336"/>
    </row>
    <row r="37" spans="1:33" s="281" customFormat="1" ht="20.399999999999999" customHeight="1">
      <c r="A37" s="731" t="s">
        <v>336</v>
      </c>
      <c r="B37" s="877" t="s">
        <v>534</v>
      </c>
      <c r="C37" s="598"/>
      <c r="D37" s="599">
        <v>2</v>
      </c>
      <c r="E37" s="599"/>
      <c r="F37" s="600"/>
      <c r="G37" s="744">
        <v>4</v>
      </c>
      <c r="H37" s="601">
        <f>G37*30</f>
        <v>120</v>
      </c>
      <c r="I37" s="602">
        <f>N37*15+O37*15+P37*6</f>
        <v>30</v>
      </c>
      <c r="J37" s="340">
        <f>I37-L37</f>
        <v>0</v>
      </c>
      <c r="K37" s="319"/>
      <c r="L37" s="355">
        <v>30</v>
      </c>
      <c r="M37" s="345">
        <f>H37-I37</f>
        <v>90</v>
      </c>
      <c r="N37" s="350"/>
      <c r="O37" s="351">
        <v>2</v>
      </c>
      <c r="P37" s="344"/>
      <c r="Q37" s="279">
        <f>I37/H37</f>
        <v>0.25</v>
      </c>
      <c r="R37" s="279"/>
      <c r="S37" s="280"/>
      <c r="T37" s="280">
        <v>4</v>
      </c>
      <c r="U37" s="280"/>
    </row>
    <row r="38" spans="1:33" s="281" customFormat="1" ht="20.399999999999999" customHeight="1">
      <c r="A38" s="731" t="s">
        <v>337</v>
      </c>
      <c r="B38" s="878"/>
      <c r="C38" s="603"/>
      <c r="D38" s="604">
        <v>2</v>
      </c>
      <c r="E38" s="604"/>
      <c r="F38" s="605"/>
      <c r="G38" s="744">
        <v>4</v>
      </c>
      <c r="H38" s="601">
        <f>G38*30</f>
        <v>120</v>
      </c>
      <c r="I38" s="602">
        <v>46</v>
      </c>
      <c r="J38" s="340">
        <f>I38-L38</f>
        <v>30</v>
      </c>
      <c r="K38" s="351"/>
      <c r="L38" s="356">
        <v>16</v>
      </c>
      <c r="M38" s="347">
        <f>H38-I38</f>
        <v>74</v>
      </c>
      <c r="N38" s="352"/>
      <c r="O38" s="351">
        <v>3</v>
      </c>
      <c r="P38" s="346"/>
      <c r="Q38" s="279">
        <f>I38/H38</f>
        <v>0.38333333333333336</v>
      </c>
      <c r="R38" s="279" t="str">
        <f>IF(Q38&gt;50%,Q38,"")</f>
        <v/>
      </c>
      <c r="S38" s="280"/>
      <c r="T38" s="280">
        <v>4</v>
      </c>
      <c r="U38" s="280"/>
    </row>
    <row r="39" spans="1:33" s="281" customFormat="1" ht="20.399999999999999" customHeight="1">
      <c r="A39" s="731" t="s">
        <v>338</v>
      </c>
      <c r="B39" s="878"/>
      <c r="C39" s="598"/>
      <c r="D39" s="599">
        <v>2.2999999999999998</v>
      </c>
      <c r="E39" s="599"/>
      <c r="F39" s="600"/>
      <c r="G39" s="745">
        <v>5</v>
      </c>
      <c r="H39" s="686">
        <f>G39*30</f>
        <v>150</v>
      </c>
      <c r="I39" s="602">
        <f>N39*15+O39*15+P39*6</f>
        <v>60</v>
      </c>
      <c r="J39" s="687">
        <f>I39-L39</f>
        <v>30</v>
      </c>
      <c r="K39" s="319"/>
      <c r="L39" s="355">
        <v>30</v>
      </c>
      <c r="M39" s="688">
        <f>H39-I39</f>
        <v>90</v>
      </c>
      <c r="N39" s="350"/>
      <c r="O39" s="319">
        <v>2</v>
      </c>
      <c r="P39" s="344">
        <v>5</v>
      </c>
      <c r="Q39" s="279">
        <f>I39/H39</f>
        <v>0.4</v>
      </c>
      <c r="R39" s="279" t="str">
        <f>IF(Q39&gt;50%,Q39,"")</f>
        <v/>
      </c>
      <c r="S39" s="343"/>
      <c r="T39" s="343">
        <v>2</v>
      </c>
      <c r="U39" s="343">
        <v>3</v>
      </c>
    </row>
    <row r="40" spans="1:33" s="337" customFormat="1" ht="20.399999999999999" customHeight="1" thickBot="1">
      <c r="A40" s="732" t="s">
        <v>339</v>
      </c>
      <c r="B40" s="879"/>
      <c r="C40" s="689"/>
      <c r="D40" s="690">
        <v>2.2999999999999998</v>
      </c>
      <c r="E40" s="690"/>
      <c r="F40" s="691"/>
      <c r="G40" s="746">
        <v>5</v>
      </c>
      <c r="H40" s="692">
        <f t="shared" ref="H40" si="19">G40*30</f>
        <v>150</v>
      </c>
      <c r="I40" s="693">
        <f t="shared" ref="I40" si="20">N40*15+O40*15+P40*6</f>
        <v>48</v>
      </c>
      <c r="J40" s="694">
        <f t="shared" ref="J40" si="21">I40-L40</f>
        <v>16</v>
      </c>
      <c r="K40" s="354"/>
      <c r="L40" s="695">
        <v>32</v>
      </c>
      <c r="M40" s="348">
        <f t="shared" ref="M40" si="22">H40-I40</f>
        <v>102</v>
      </c>
      <c r="N40" s="353"/>
      <c r="O40" s="354">
        <v>2</v>
      </c>
      <c r="P40" s="349">
        <v>3</v>
      </c>
      <c r="Q40" s="279">
        <f>I40/H40</f>
        <v>0.32</v>
      </c>
      <c r="R40" s="279" t="str">
        <f>IF(Q40&gt;50%,Q40,"")</f>
        <v/>
      </c>
      <c r="S40" s="280"/>
      <c r="T40" s="280">
        <v>3</v>
      </c>
      <c r="U40" s="280">
        <v>2</v>
      </c>
    </row>
    <row r="41" spans="1:33" s="208" customFormat="1" ht="21" customHeight="1" thickBot="1">
      <c r="A41" s="317"/>
      <c r="B41" s="696" t="s">
        <v>381</v>
      </c>
      <c r="C41" s="697">
        <f t="shared" ref="C41:P41" si="23">SUM(C33,C35)</f>
        <v>6</v>
      </c>
      <c r="D41" s="698">
        <f t="shared" si="23"/>
        <v>11</v>
      </c>
      <c r="E41" s="698">
        <f t="shared" si="23"/>
        <v>1</v>
      </c>
      <c r="F41" s="699">
        <f t="shared" si="23"/>
        <v>1</v>
      </c>
      <c r="G41" s="219">
        <f t="shared" si="23"/>
        <v>68</v>
      </c>
      <c r="H41" s="220">
        <f t="shared" si="23"/>
        <v>2040</v>
      </c>
      <c r="I41" s="287">
        <f t="shared" si="23"/>
        <v>372</v>
      </c>
      <c r="J41" s="287">
        <f t="shared" si="23"/>
        <v>170</v>
      </c>
      <c r="K41" s="287">
        <f t="shared" si="23"/>
        <v>0</v>
      </c>
      <c r="L41" s="287">
        <f t="shared" si="23"/>
        <v>202</v>
      </c>
      <c r="M41" s="219">
        <f t="shared" si="23"/>
        <v>1668</v>
      </c>
      <c r="N41" s="220">
        <f t="shared" si="23"/>
        <v>9.5</v>
      </c>
      <c r="O41" s="287">
        <f t="shared" si="23"/>
        <v>12</v>
      </c>
      <c r="P41" s="221">
        <f t="shared" si="23"/>
        <v>8</v>
      </c>
      <c r="S41" s="283"/>
      <c r="T41" s="283"/>
      <c r="U41" s="283"/>
    </row>
    <row r="42" spans="1:33" s="208" customFormat="1" ht="33" customHeight="1" thickBot="1">
      <c r="A42" s="872" t="s">
        <v>382</v>
      </c>
      <c r="B42" s="873"/>
      <c r="C42" s="245"/>
      <c r="D42" s="245"/>
      <c r="E42" s="245"/>
      <c r="F42" s="245"/>
      <c r="G42" s="246"/>
      <c r="H42" s="247">
        <f>G20/G45</f>
        <v>0.24444444444444444</v>
      </c>
      <c r="I42" s="248"/>
      <c r="J42" s="248"/>
      <c r="K42" s="248"/>
      <c r="L42" s="248"/>
      <c r="M42" s="248"/>
      <c r="N42" s="248"/>
      <c r="O42" s="248"/>
      <c r="P42" s="248"/>
      <c r="S42" s="283"/>
      <c r="T42" s="283"/>
      <c r="U42" s="283"/>
    </row>
    <row r="43" spans="1:33" s="206" customFormat="1" ht="31.5" customHeight="1" thickBot="1">
      <c r="A43" s="919" t="s">
        <v>372</v>
      </c>
      <c r="B43" s="920"/>
      <c r="C43" s="250"/>
      <c r="D43" s="250"/>
      <c r="E43" s="250"/>
      <c r="F43" s="250"/>
      <c r="G43" s="251"/>
      <c r="H43" s="376">
        <f>(G35+G17)/G45</f>
        <v>0.31111111111111112</v>
      </c>
      <c r="I43" s="250"/>
      <c r="J43" s="250"/>
      <c r="K43" s="250"/>
      <c r="L43" s="250"/>
      <c r="M43" s="250"/>
      <c r="N43" s="250"/>
      <c r="O43" s="250"/>
      <c r="P43" s="250"/>
      <c r="S43" s="207"/>
      <c r="T43" s="207"/>
      <c r="U43" s="207"/>
    </row>
    <row r="44" spans="1:33" s="208" customFormat="1" ht="22.5" customHeight="1" thickBot="1">
      <c r="B44" s="252"/>
      <c r="C44" s="921" t="s">
        <v>306</v>
      </c>
      <c r="D44" s="922"/>
      <c r="E44" s="922"/>
      <c r="F44" s="922"/>
      <c r="G44" s="922"/>
      <c r="H44" s="922"/>
      <c r="I44" s="922"/>
      <c r="J44" s="922"/>
      <c r="K44" s="922"/>
      <c r="L44" s="922"/>
      <c r="M44" s="922"/>
      <c r="N44" s="922"/>
      <c r="O44" s="922"/>
      <c r="P44" s="923"/>
      <c r="S44" s="283"/>
      <c r="T44" s="283"/>
      <c r="U44" s="283"/>
    </row>
    <row r="45" spans="1:33" s="208" customFormat="1" ht="20.25" customHeight="1" thickBot="1">
      <c r="A45" s="253"/>
      <c r="B45" s="254"/>
      <c r="C45" s="220">
        <f t="shared" ref="C45:P45" si="24">SUM(C41,C20)</f>
        <v>7</v>
      </c>
      <c r="D45" s="284">
        <f t="shared" si="24"/>
        <v>16</v>
      </c>
      <c r="E45" s="284">
        <f t="shared" si="24"/>
        <v>1</v>
      </c>
      <c r="F45" s="255">
        <f t="shared" si="24"/>
        <v>1</v>
      </c>
      <c r="G45" s="219">
        <f t="shared" si="24"/>
        <v>90</v>
      </c>
      <c r="H45" s="287">
        <f t="shared" si="24"/>
        <v>2700</v>
      </c>
      <c r="I45" s="284">
        <f t="shared" si="24"/>
        <v>592</v>
      </c>
      <c r="J45" s="284">
        <f t="shared" si="24"/>
        <v>276</v>
      </c>
      <c r="K45" s="284">
        <f t="shared" si="24"/>
        <v>0</v>
      </c>
      <c r="L45" s="255">
        <f t="shared" si="24"/>
        <v>302</v>
      </c>
      <c r="M45" s="219">
        <f t="shared" si="24"/>
        <v>2040</v>
      </c>
      <c r="N45" s="287">
        <f t="shared" si="24"/>
        <v>16</v>
      </c>
      <c r="O45" s="284">
        <f t="shared" si="24"/>
        <v>16</v>
      </c>
      <c r="P45" s="285">
        <f t="shared" si="24"/>
        <v>16</v>
      </c>
      <c r="Q45" s="256">
        <f t="shared" ref="Q45:Q50" si="25">SUM(N45:P45)</f>
        <v>48</v>
      </c>
      <c r="S45" s="236">
        <f>SUM(S11:S44)</f>
        <v>30</v>
      </c>
      <c r="T45" s="236">
        <f>SUM(T11:T44)</f>
        <v>30</v>
      </c>
      <c r="U45" s="236">
        <f>SUM(U11:U44)</f>
        <v>30</v>
      </c>
    </row>
    <row r="46" spans="1:33" s="206" customFormat="1" ht="17.25" customHeight="1">
      <c r="A46" s="257"/>
      <c r="B46" s="208"/>
      <c r="C46" s="874" t="s">
        <v>307</v>
      </c>
      <c r="D46" s="875"/>
      <c r="E46" s="875"/>
      <c r="F46" s="875"/>
      <c r="G46" s="875"/>
      <c r="H46" s="875"/>
      <c r="I46" s="875"/>
      <c r="J46" s="875"/>
      <c r="K46" s="875"/>
      <c r="L46" s="875"/>
      <c r="M46" s="876"/>
      <c r="N46" s="258">
        <v>16</v>
      </c>
      <c r="O46" s="259">
        <v>16</v>
      </c>
      <c r="P46" s="260">
        <v>16</v>
      </c>
      <c r="Q46" s="256">
        <f t="shared" si="25"/>
        <v>48</v>
      </c>
      <c r="S46" s="261">
        <v>30</v>
      </c>
      <c r="T46" s="261">
        <v>30</v>
      </c>
      <c r="U46" s="261">
        <v>30</v>
      </c>
    </row>
    <row r="47" spans="1:33" s="208" customFormat="1" ht="13.8">
      <c r="A47" s="257"/>
      <c r="C47" s="928" t="s">
        <v>262</v>
      </c>
      <c r="D47" s="929"/>
      <c r="E47" s="929"/>
      <c r="F47" s="929"/>
      <c r="G47" s="929"/>
      <c r="H47" s="929"/>
      <c r="I47" s="929"/>
      <c r="J47" s="929"/>
      <c r="K47" s="929"/>
      <c r="L47" s="929"/>
      <c r="M47" s="930"/>
      <c r="N47" s="262">
        <v>3</v>
      </c>
      <c r="O47" s="263">
        <v>3</v>
      </c>
      <c r="P47" s="264">
        <v>1</v>
      </c>
      <c r="Q47" s="256">
        <f t="shared" si="25"/>
        <v>7</v>
      </c>
      <c r="S47" s="265" t="str">
        <f>IF(S46-S45=0,"",S46-S45)</f>
        <v/>
      </c>
      <c r="T47" s="265" t="str">
        <f>IF(T46-T45=0,"",T46-T45)</f>
        <v/>
      </c>
      <c r="U47" s="265" t="str">
        <f>IF(U46-U45=0,"",U46-U45)</f>
        <v/>
      </c>
    </row>
    <row r="48" spans="1:33" s="208" customFormat="1" ht="13.8">
      <c r="A48" s="244"/>
      <c r="C48" s="928" t="s">
        <v>129</v>
      </c>
      <c r="D48" s="929"/>
      <c r="E48" s="929"/>
      <c r="F48" s="929"/>
      <c r="G48" s="929"/>
      <c r="H48" s="929"/>
      <c r="I48" s="929"/>
      <c r="J48" s="929"/>
      <c r="K48" s="929"/>
      <c r="L48" s="929"/>
      <c r="M48" s="930"/>
      <c r="N48" s="262">
        <v>6</v>
      </c>
      <c r="O48" s="266">
        <v>7</v>
      </c>
      <c r="P48" s="267">
        <v>4</v>
      </c>
      <c r="Q48" s="256">
        <f t="shared" si="25"/>
        <v>17</v>
      </c>
      <c r="S48" s="265"/>
      <c r="T48" s="265"/>
      <c r="U48" s="265"/>
    </row>
    <row r="49" spans="1:34" s="208" customFormat="1" ht="13.8">
      <c r="A49" s="244"/>
      <c r="C49" s="928" t="s">
        <v>383</v>
      </c>
      <c r="D49" s="929"/>
      <c r="E49" s="929"/>
      <c r="F49" s="929"/>
      <c r="G49" s="929"/>
      <c r="H49" s="929"/>
      <c r="I49" s="929"/>
      <c r="J49" s="929"/>
      <c r="K49" s="929"/>
      <c r="L49" s="929"/>
      <c r="M49" s="930"/>
      <c r="N49" s="262"/>
      <c r="O49" s="263"/>
      <c r="P49" s="268">
        <v>1</v>
      </c>
      <c r="Q49" s="256">
        <f t="shared" si="25"/>
        <v>1</v>
      </c>
      <c r="S49" s="265"/>
      <c r="T49" s="265"/>
      <c r="U49" s="265"/>
    </row>
    <row r="50" spans="1:34" s="208" customFormat="1" ht="14.4" thickBot="1">
      <c r="A50" s="244"/>
      <c r="C50" s="924" t="s">
        <v>126</v>
      </c>
      <c r="D50" s="925"/>
      <c r="E50" s="925"/>
      <c r="F50" s="925"/>
      <c r="G50" s="925"/>
      <c r="H50" s="925"/>
      <c r="I50" s="925"/>
      <c r="J50" s="925"/>
      <c r="K50" s="925"/>
      <c r="L50" s="925"/>
      <c r="M50" s="926"/>
      <c r="N50" s="269"/>
      <c r="O50" s="269">
        <v>1</v>
      </c>
      <c r="P50" s="270"/>
      <c r="Q50" s="256">
        <f t="shared" si="25"/>
        <v>1</v>
      </c>
      <c r="R50" s="927"/>
      <c r="S50" s="927"/>
      <c r="T50" s="927"/>
      <c r="U50" s="927"/>
    </row>
    <row r="51" spans="1:34" s="208" customFormat="1" ht="16.5" customHeight="1">
      <c r="A51" s="271"/>
      <c r="B51" s="272"/>
      <c r="C51" s="273"/>
      <c r="D51" s="272"/>
      <c r="E51" s="273"/>
      <c r="F51" s="271"/>
      <c r="G51" s="271"/>
      <c r="H51" s="271"/>
      <c r="I51" s="271"/>
      <c r="J51" s="271"/>
      <c r="K51" s="271"/>
      <c r="L51" s="271"/>
      <c r="M51" s="195"/>
      <c r="N51" s="195"/>
      <c r="O51" s="195"/>
      <c r="P51" s="195"/>
      <c r="R51" s="927"/>
      <c r="S51" s="927"/>
      <c r="T51" s="927"/>
      <c r="U51" s="927"/>
    </row>
    <row r="52" spans="1:34" s="606" customFormat="1" ht="15.6">
      <c r="B52" s="609" t="s">
        <v>292</v>
      </c>
      <c r="C52" s="609"/>
      <c r="D52" s="610"/>
      <c r="E52" s="611"/>
      <c r="F52" s="611"/>
      <c r="G52" s="611"/>
      <c r="H52" s="612"/>
      <c r="I52" s="612"/>
      <c r="J52" s="612"/>
      <c r="K52" s="609" t="s">
        <v>292</v>
      </c>
      <c r="L52" s="613"/>
      <c r="M52" s="612"/>
      <c r="N52" s="613"/>
      <c r="O52" s="611"/>
      <c r="P52" s="612"/>
      <c r="S52" s="666"/>
      <c r="T52" s="666"/>
      <c r="U52" s="666"/>
      <c r="V52" s="607"/>
      <c r="Z52" s="607"/>
      <c r="AA52" s="607"/>
      <c r="AB52" s="607"/>
      <c r="AC52" s="607"/>
      <c r="AD52" s="607"/>
      <c r="AE52" s="607"/>
      <c r="AF52" s="607"/>
      <c r="AG52" s="607"/>
      <c r="AH52" s="608"/>
    </row>
    <row r="53" spans="1:34" s="606" customFormat="1" ht="15.6">
      <c r="B53" s="614" t="s">
        <v>556</v>
      </c>
      <c r="C53" s="252"/>
      <c r="D53" s="252"/>
      <c r="E53" s="252"/>
      <c r="F53" s="611"/>
      <c r="G53" s="612"/>
      <c r="H53" s="612"/>
      <c r="I53" s="613"/>
      <c r="J53" s="612"/>
      <c r="K53" s="609" t="s">
        <v>417</v>
      </c>
      <c r="L53" s="613"/>
      <c r="M53" s="612"/>
      <c r="N53" s="613"/>
      <c r="O53" s="611"/>
      <c r="P53" s="612"/>
      <c r="S53" s="666"/>
      <c r="T53" s="666"/>
      <c r="U53" s="666"/>
      <c r="V53" s="607"/>
      <c r="Z53" s="607"/>
      <c r="AA53" s="607"/>
      <c r="AB53" s="607"/>
      <c r="AC53" s="607"/>
      <c r="AD53" s="607"/>
      <c r="AE53" s="607"/>
      <c r="AF53" s="607"/>
      <c r="AG53" s="607"/>
      <c r="AH53" s="608"/>
    </row>
    <row r="54" spans="1:34" s="606" customFormat="1" ht="15.6">
      <c r="B54" s="615" t="s">
        <v>446</v>
      </c>
      <c r="C54" s="609" t="s">
        <v>292</v>
      </c>
      <c r="D54" s="613"/>
      <c r="E54" s="613"/>
      <c r="F54" s="613"/>
      <c r="G54" s="616"/>
      <c r="H54" s="612"/>
      <c r="I54" s="612"/>
      <c r="J54" s="612"/>
      <c r="K54" s="609" t="s">
        <v>447</v>
      </c>
      <c r="L54" s="613"/>
      <c r="M54" s="612"/>
      <c r="N54" s="613"/>
      <c r="O54" s="611"/>
      <c r="P54" s="612"/>
      <c r="S54" s="666"/>
      <c r="T54" s="666"/>
      <c r="U54" s="666"/>
      <c r="V54" s="607"/>
      <c r="Z54" s="607"/>
      <c r="AA54" s="607"/>
      <c r="AB54" s="607"/>
      <c r="AC54" s="607"/>
      <c r="AD54" s="607"/>
      <c r="AE54" s="607"/>
      <c r="AF54" s="607"/>
      <c r="AG54" s="607"/>
      <c r="AH54" s="608"/>
    </row>
    <row r="55" spans="1:34" s="606" customFormat="1" ht="15.6">
      <c r="B55" s="615" t="s">
        <v>557</v>
      </c>
      <c r="C55" s="609" t="s">
        <v>351</v>
      </c>
      <c r="D55" s="613"/>
      <c r="E55" s="613"/>
      <c r="F55" s="613"/>
      <c r="G55" s="617"/>
      <c r="H55" s="612"/>
      <c r="I55" s="612"/>
      <c r="J55" s="612"/>
      <c r="K55" s="618" t="s">
        <v>558</v>
      </c>
      <c r="L55" s="618"/>
      <c r="M55" s="619"/>
      <c r="N55" s="618"/>
      <c r="O55" s="611"/>
      <c r="P55" s="612"/>
      <c r="S55" s="666"/>
      <c r="T55" s="666"/>
      <c r="U55" s="666"/>
      <c r="V55" s="607"/>
      <c r="Z55" s="607"/>
      <c r="AA55" s="607"/>
      <c r="AB55" s="607"/>
      <c r="AC55" s="607"/>
      <c r="AD55" s="607"/>
      <c r="AE55" s="607"/>
      <c r="AF55" s="607"/>
      <c r="AG55" s="607"/>
      <c r="AH55" s="608"/>
    </row>
    <row r="56" spans="1:34" s="606" customFormat="1" ht="15.6">
      <c r="B56" s="615" t="s">
        <v>559</v>
      </c>
      <c r="C56" s="252" t="s">
        <v>384</v>
      </c>
      <c r="D56" s="613"/>
      <c r="E56" s="613"/>
      <c r="F56" s="613"/>
      <c r="G56" s="612"/>
      <c r="H56" s="612"/>
      <c r="I56" s="612"/>
      <c r="J56" s="612"/>
      <c r="P56" s="612"/>
      <c r="S56" s="666"/>
      <c r="T56" s="666"/>
      <c r="U56" s="666"/>
      <c r="V56" s="607"/>
      <c r="Z56" s="607"/>
      <c r="AA56" s="607"/>
      <c r="AB56" s="607"/>
      <c r="AC56" s="607"/>
      <c r="AD56" s="607"/>
      <c r="AE56" s="607"/>
      <c r="AF56" s="607"/>
      <c r="AG56" s="607"/>
      <c r="AH56" s="608"/>
    </row>
    <row r="57" spans="1:34" s="606" customFormat="1" ht="15.6">
      <c r="B57" s="612"/>
      <c r="C57" s="252" t="s">
        <v>448</v>
      </c>
      <c r="D57" s="613"/>
      <c r="E57" s="613"/>
      <c r="F57" s="613"/>
      <c r="G57" s="612"/>
      <c r="H57" s="612"/>
      <c r="I57" s="612"/>
      <c r="J57" s="612"/>
      <c r="K57" s="612"/>
      <c r="L57" s="613"/>
      <c r="M57" s="612"/>
      <c r="N57" s="613"/>
      <c r="O57" s="612"/>
      <c r="P57" s="612"/>
      <c r="S57" s="666"/>
      <c r="T57" s="666"/>
      <c r="U57" s="666"/>
      <c r="V57" s="607"/>
      <c r="Z57" s="607"/>
      <c r="AA57" s="607"/>
      <c r="AB57" s="607"/>
      <c r="AC57" s="607"/>
      <c r="AD57" s="607"/>
      <c r="AE57" s="607"/>
      <c r="AF57" s="607"/>
      <c r="AG57" s="607"/>
      <c r="AH57" s="608"/>
    </row>
    <row r="58" spans="1:34" s="606" customFormat="1" ht="15.6">
      <c r="B58" s="609" t="s">
        <v>292</v>
      </c>
      <c r="C58" s="620" t="s">
        <v>560</v>
      </c>
      <c r="D58" s="620"/>
      <c r="E58" s="555"/>
      <c r="F58" s="620"/>
      <c r="G58" s="621"/>
      <c r="H58" s="620"/>
      <c r="I58" s="612"/>
      <c r="J58" s="612"/>
      <c r="K58" s="622" t="s">
        <v>292</v>
      </c>
      <c r="L58" s="540"/>
      <c r="M58" s="622"/>
      <c r="N58" s="623"/>
      <c r="O58" s="623"/>
      <c r="P58" s="540"/>
      <c r="S58" s="666"/>
      <c r="T58" s="666"/>
      <c r="U58" s="666"/>
      <c r="V58" s="607"/>
      <c r="Z58" s="607"/>
      <c r="AA58" s="607"/>
      <c r="AB58" s="607"/>
      <c r="AC58" s="607"/>
      <c r="AD58" s="607"/>
      <c r="AE58" s="607"/>
      <c r="AF58" s="607"/>
      <c r="AG58" s="607"/>
      <c r="AH58" s="608"/>
    </row>
    <row r="59" spans="1:34" s="606" customFormat="1" ht="15.6">
      <c r="B59" s="609" t="s">
        <v>385</v>
      </c>
      <c r="C59" s="252"/>
      <c r="D59" s="252"/>
      <c r="E59" s="613"/>
      <c r="F59" s="611"/>
      <c r="G59" s="610"/>
      <c r="H59" s="612"/>
      <c r="I59" s="612"/>
      <c r="J59" s="612"/>
      <c r="K59" s="622" t="s">
        <v>580</v>
      </c>
      <c r="L59" s="622"/>
      <c r="M59" s="622"/>
      <c r="N59" s="622"/>
      <c r="O59" s="622"/>
      <c r="P59" s="622"/>
      <c r="S59" s="666"/>
      <c r="T59" s="666"/>
      <c r="U59" s="666"/>
      <c r="V59" s="607"/>
      <c r="Z59" s="607"/>
      <c r="AA59" s="607"/>
      <c r="AB59" s="607"/>
      <c r="AC59" s="607"/>
      <c r="AD59" s="607"/>
      <c r="AE59" s="607"/>
      <c r="AF59" s="607"/>
      <c r="AG59" s="607"/>
      <c r="AH59" s="608"/>
    </row>
    <row r="60" spans="1:34" s="606" customFormat="1" ht="15.6">
      <c r="B60" s="252" t="s">
        <v>448</v>
      </c>
      <c r="C60" s="252"/>
      <c r="D60" s="611"/>
      <c r="E60" s="611"/>
      <c r="F60" s="611"/>
      <c r="G60" s="616"/>
      <c r="H60" s="612"/>
      <c r="I60" s="612"/>
      <c r="J60" s="612"/>
      <c r="K60" s="626" t="s">
        <v>581</v>
      </c>
      <c r="L60" s="622"/>
      <c r="M60" s="622"/>
      <c r="N60" s="622"/>
      <c r="O60" s="622"/>
      <c r="P60" s="622"/>
      <c r="S60" s="666"/>
      <c r="T60" s="666"/>
      <c r="U60" s="666"/>
      <c r="V60" s="607"/>
      <c r="Z60" s="607"/>
      <c r="AA60" s="607"/>
      <c r="AB60" s="607"/>
      <c r="AC60" s="607"/>
      <c r="AD60" s="607"/>
      <c r="AE60" s="607"/>
      <c r="AF60" s="607"/>
      <c r="AG60" s="607"/>
      <c r="AH60" s="608"/>
    </row>
    <row r="61" spans="1:34" s="606" customFormat="1" ht="15.6">
      <c r="B61" s="615" t="s">
        <v>561</v>
      </c>
      <c r="C61" s="624"/>
      <c r="D61" s="625"/>
      <c r="E61" s="625"/>
      <c r="F61" s="611"/>
      <c r="G61" s="617"/>
      <c r="H61" s="612"/>
      <c r="I61" s="612"/>
      <c r="J61" s="612"/>
      <c r="K61" s="618" t="s">
        <v>558</v>
      </c>
      <c r="L61" s="622"/>
      <c r="M61" s="622"/>
      <c r="N61" s="622"/>
      <c r="O61" s="622"/>
      <c r="P61" s="622"/>
      <c r="S61" s="666"/>
      <c r="T61" s="666"/>
      <c r="U61" s="666"/>
      <c r="V61" s="607"/>
      <c r="Z61" s="607"/>
      <c r="AA61" s="607"/>
      <c r="AB61" s="607"/>
      <c r="AC61" s="607"/>
      <c r="AD61" s="607"/>
      <c r="AE61" s="607"/>
      <c r="AF61" s="607"/>
      <c r="AG61" s="607"/>
      <c r="AH61" s="608"/>
    </row>
    <row r="62" spans="1:34" s="606" customFormat="1" ht="14.4">
      <c r="C62" s="613"/>
      <c r="D62" s="613"/>
      <c r="E62" s="613"/>
      <c r="F62" s="613"/>
      <c r="G62" s="613"/>
      <c r="H62" s="613"/>
      <c r="I62" s="613"/>
      <c r="J62" s="613"/>
      <c r="L62" s="540"/>
      <c r="M62" s="626"/>
      <c r="N62" s="627"/>
      <c r="O62" s="627"/>
      <c r="P62" s="540"/>
      <c r="S62" s="666"/>
      <c r="T62" s="666"/>
      <c r="U62" s="666"/>
      <c r="V62" s="607"/>
      <c r="Z62" s="607"/>
      <c r="AA62" s="607"/>
      <c r="AB62" s="607"/>
      <c r="AC62" s="607"/>
      <c r="AD62" s="607"/>
      <c r="AE62" s="607"/>
      <c r="AF62" s="607"/>
      <c r="AG62" s="607"/>
      <c r="AH62" s="608"/>
    </row>
    <row r="63" spans="1:34" s="606" customFormat="1" ht="22.5" customHeight="1">
      <c r="B63" s="613"/>
      <c r="C63" s="613"/>
      <c r="D63" s="613"/>
      <c r="E63" s="613"/>
      <c r="F63" s="613"/>
      <c r="G63" s="613"/>
      <c r="H63" s="613"/>
      <c r="I63" s="613"/>
      <c r="J63" s="613"/>
      <c r="L63" s="618"/>
      <c r="M63" s="619"/>
      <c r="N63" s="618"/>
      <c r="O63" s="628"/>
      <c r="P63" s="540"/>
      <c r="S63" s="666"/>
      <c r="T63" s="666"/>
      <c r="U63" s="666"/>
      <c r="V63" s="607"/>
      <c r="Z63" s="607"/>
      <c r="AA63" s="607"/>
      <c r="AB63" s="607"/>
      <c r="AC63" s="607"/>
      <c r="AD63" s="607"/>
      <c r="AE63" s="607"/>
      <c r="AF63" s="607"/>
      <c r="AG63" s="607"/>
      <c r="AH63" s="608"/>
    </row>
  </sheetData>
  <mergeCells count="42">
    <mergeCell ref="C47:M47"/>
    <mergeCell ref="C50:M50"/>
    <mergeCell ref="R51:U51"/>
    <mergeCell ref="R50:U50"/>
    <mergeCell ref="C49:M49"/>
    <mergeCell ref="C48:M48"/>
    <mergeCell ref="S9:U9"/>
    <mergeCell ref="C2:F2"/>
    <mergeCell ref="A10:P10"/>
    <mergeCell ref="N2:P2"/>
    <mergeCell ref="C3:C7"/>
    <mergeCell ref="A9:P9"/>
    <mergeCell ref="A2:A7"/>
    <mergeCell ref="N3:O3"/>
    <mergeCell ref="D3:D7"/>
    <mergeCell ref="N6:P6"/>
    <mergeCell ref="F4:F7"/>
    <mergeCell ref="M3:M7"/>
    <mergeCell ref="H3:H7"/>
    <mergeCell ref="K5:K7"/>
    <mergeCell ref="J5:J7"/>
    <mergeCell ref="I4:I7"/>
    <mergeCell ref="A42:B42"/>
    <mergeCell ref="C46:M46"/>
    <mergeCell ref="B37:B40"/>
    <mergeCell ref="B18:B19"/>
    <mergeCell ref="A36:P36"/>
    <mergeCell ref="A34:P34"/>
    <mergeCell ref="A22:P22"/>
    <mergeCell ref="A43:B43"/>
    <mergeCell ref="C44:P44"/>
    <mergeCell ref="J4:L4"/>
    <mergeCell ref="A16:P16"/>
    <mergeCell ref="H2:M2"/>
    <mergeCell ref="A21:P21"/>
    <mergeCell ref="B2:B7"/>
    <mergeCell ref="E4:E7"/>
    <mergeCell ref="N4:P4"/>
    <mergeCell ref="I3:L3"/>
    <mergeCell ref="E3:F3"/>
    <mergeCell ref="G2:G7"/>
    <mergeCell ref="L5:L7"/>
  </mergeCells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56" zoomScale="70" zoomScaleNormal="70" workbookViewId="0">
      <selection activeCell="V9" sqref="V9"/>
    </sheetView>
  </sheetViews>
  <sheetFormatPr defaultColWidth="9.109375" defaultRowHeight="15.6"/>
  <cols>
    <col min="1" max="1" width="11" style="549" customWidth="1"/>
    <col min="2" max="2" width="31.6640625" style="549" customWidth="1"/>
    <col min="3" max="10" width="9.109375" style="549"/>
    <col min="11" max="11" width="12.44140625" style="549" customWidth="1"/>
    <col min="12" max="12" width="9.109375" style="549"/>
    <col min="13" max="13" width="16.88671875" style="549" customWidth="1"/>
    <col min="14" max="14" width="24.109375" style="575" customWidth="1"/>
    <col min="15" max="15" width="28.5546875" style="575" customWidth="1"/>
    <col min="16" max="16" width="18" style="549" customWidth="1"/>
    <col min="17" max="16384" width="9.109375" style="541"/>
  </cols>
  <sheetData>
    <row r="1" spans="1:16" s="540" customFormat="1" ht="18" thickBot="1">
      <c r="A1" s="984" t="s">
        <v>449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  <c r="P1" s="984"/>
    </row>
    <row r="2" spans="1:16" ht="13.2">
      <c r="A2" s="959" t="s">
        <v>309</v>
      </c>
      <c r="B2" s="968" t="s">
        <v>269</v>
      </c>
      <c r="C2" s="965" t="s">
        <v>277</v>
      </c>
      <c r="D2" s="968" t="s">
        <v>270</v>
      </c>
      <c r="E2" s="968"/>
      <c r="F2" s="968"/>
      <c r="G2" s="968"/>
      <c r="H2" s="968"/>
      <c r="I2" s="968"/>
      <c r="J2" s="969" t="s">
        <v>450</v>
      </c>
      <c r="K2" s="969" t="s">
        <v>451</v>
      </c>
      <c r="L2" s="969" t="s">
        <v>452</v>
      </c>
      <c r="M2" s="969" t="s">
        <v>453</v>
      </c>
      <c r="N2" s="974" t="s">
        <v>454</v>
      </c>
      <c r="O2" s="974" t="s">
        <v>455</v>
      </c>
      <c r="P2" s="977" t="s">
        <v>456</v>
      </c>
    </row>
    <row r="3" spans="1:16" ht="13.2">
      <c r="A3" s="960"/>
      <c r="B3" s="985"/>
      <c r="C3" s="966"/>
      <c r="D3" s="966" t="s">
        <v>283</v>
      </c>
      <c r="E3" s="828" t="s">
        <v>285</v>
      </c>
      <c r="F3" s="828"/>
      <c r="G3" s="828"/>
      <c r="H3" s="828"/>
      <c r="I3" s="966" t="s">
        <v>286</v>
      </c>
      <c r="J3" s="970"/>
      <c r="K3" s="970"/>
      <c r="L3" s="970"/>
      <c r="M3" s="970"/>
      <c r="N3" s="975"/>
      <c r="O3" s="975"/>
      <c r="P3" s="978"/>
    </row>
    <row r="4" spans="1:16" ht="13.2">
      <c r="A4" s="960"/>
      <c r="B4" s="985"/>
      <c r="C4" s="966"/>
      <c r="D4" s="966"/>
      <c r="E4" s="972" t="s">
        <v>284</v>
      </c>
      <c r="F4" s="828" t="s">
        <v>272</v>
      </c>
      <c r="G4" s="828"/>
      <c r="H4" s="828"/>
      <c r="I4" s="966"/>
      <c r="J4" s="970"/>
      <c r="K4" s="970"/>
      <c r="L4" s="970"/>
      <c r="M4" s="970"/>
      <c r="N4" s="975"/>
      <c r="O4" s="975"/>
      <c r="P4" s="978"/>
    </row>
    <row r="5" spans="1:16" ht="13.2">
      <c r="A5" s="960"/>
      <c r="B5" s="985"/>
      <c r="C5" s="966"/>
      <c r="D5" s="966"/>
      <c r="E5" s="972"/>
      <c r="F5" s="972" t="s">
        <v>273</v>
      </c>
      <c r="G5" s="972" t="s">
        <v>274</v>
      </c>
      <c r="H5" s="972" t="s">
        <v>275</v>
      </c>
      <c r="I5" s="966"/>
      <c r="J5" s="970"/>
      <c r="K5" s="970"/>
      <c r="L5" s="970"/>
      <c r="M5" s="970"/>
      <c r="N5" s="975"/>
      <c r="O5" s="975"/>
      <c r="P5" s="978"/>
    </row>
    <row r="6" spans="1:16" ht="13.2">
      <c r="A6" s="960"/>
      <c r="B6" s="985"/>
      <c r="C6" s="966"/>
      <c r="D6" s="966"/>
      <c r="E6" s="972"/>
      <c r="F6" s="972"/>
      <c r="G6" s="972"/>
      <c r="H6" s="972"/>
      <c r="I6" s="966"/>
      <c r="J6" s="970"/>
      <c r="K6" s="970"/>
      <c r="L6" s="970"/>
      <c r="M6" s="970"/>
      <c r="N6" s="975"/>
      <c r="O6" s="975"/>
      <c r="P6" s="978"/>
    </row>
    <row r="7" spans="1:16" ht="33" customHeight="1" thickBot="1">
      <c r="A7" s="961"/>
      <c r="B7" s="986"/>
      <c r="C7" s="967"/>
      <c r="D7" s="967"/>
      <c r="E7" s="973"/>
      <c r="F7" s="973"/>
      <c r="G7" s="973"/>
      <c r="H7" s="973"/>
      <c r="I7" s="967"/>
      <c r="J7" s="971"/>
      <c r="K7" s="971"/>
      <c r="L7" s="971"/>
      <c r="M7" s="971"/>
      <c r="N7" s="976"/>
      <c r="O7" s="976"/>
      <c r="P7" s="979"/>
    </row>
    <row r="8" spans="1:16" ht="24" customHeight="1" thickBot="1">
      <c r="A8" s="981" t="s">
        <v>466</v>
      </c>
      <c r="B8" s="982"/>
      <c r="C8" s="982"/>
      <c r="D8" s="982"/>
      <c r="E8" s="982"/>
      <c r="F8" s="982"/>
      <c r="G8" s="982"/>
      <c r="H8" s="982"/>
      <c r="I8" s="982"/>
      <c r="J8" s="982"/>
      <c r="K8" s="982"/>
      <c r="L8" s="982"/>
      <c r="M8" s="982"/>
      <c r="N8" s="982"/>
      <c r="O8" s="982"/>
      <c r="P8" s="983"/>
    </row>
    <row r="9" spans="1:16" s="555" customFormat="1" ht="46.8">
      <c r="A9" s="320" t="s">
        <v>345</v>
      </c>
      <c r="B9" s="573" t="s">
        <v>473</v>
      </c>
      <c r="C9" s="550">
        <v>5</v>
      </c>
      <c r="D9" s="551">
        <f t="shared" ref="D9:D16" si="0">C9*30</f>
        <v>150</v>
      </c>
      <c r="E9" s="552">
        <v>48</v>
      </c>
      <c r="F9" s="553">
        <v>32</v>
      </c>
      <c r="G9" s="554"/>
      <c r="H9" s="554">
        <v>16</v>
      </c>
      <c r="I9" s="553">
        <v>102</v>
      </c>
      <c r="J9" s="321" t="s">
        <v>11</v>
      </c>
      <c r="K9" s="321" t="s">
        <v>457</v>
      </c>
      <c r="L9" s="321" t="s">
        <v>458</v>
      </c>
      <c r="M9" s="321" t="s">
        <v>459</v>
      </c>
      <c r="N9" s="994" t="s">
        <v>565</v>
      </c>
      <c r="O9" s="994" t="s">
        <v>575</v>
      </c>
      <c r="P9" s="322" t="s">
        <v>479</v>
      </c>
    </row>
    <row r="10" spans="1:16" s="555" customFormat="1" ht="46.8">
      <c r="A10" s="323" t="s">
        <v>363</v>
      </c>
      <c r="B10" s="574" t="s">
        <v>474</v>
      </c>
      <c r="C10" s="556">
        <v>5</v>
      </c>
      <c r="D10" s="557">
        <f t="shared" si="0"/>
        <v>150</v>
      </c>
      <c r="E10" s="558">
        <v>45</v>
      </c>
      <c r="F10" s="559">
        <v>30</v>
      </c>
      <c r="G10" s="560"/>
      <c r="H10" s="560">
        <v>15</v>
      </c>
      <c r="I10" s="559">
        <v>105</v>
      </c>
      <c r="J10" s="324" t="s">
        <v>11</v>
      </c>
      <c r="K10" s="324" t="s">
        <v>457</v>
      </c>
      <c r="L10" s="324" t="s">
        <v>458</v>
      </c>
      <c r="M10" s="324" t="s">
        <v>459</v>
      </c>
      <c r="N10" s="561" t="s">
        <v>484</v>
      </c>
      <c r="O10" s="561" t="s">
        <v>551</v>
      </c>
      <c r="P10" s="325" t="s">
        <v>479</v>
      </c>
    </row>
    <row r="11" spans="1:16" s="555" customFormat="1" ht="31.2">
      <c r="A11" s="323" t="s">
        <v>460</v>
      </c>
      <c r="B11" s="574" t="s">
        <v>475</v>
      </c>
      <c r="C11" s="556">
        <v>5</v>
      </c>
      <c r="D11" s="557">
        <f t="shared" si="0"/>
        <v>150</v>
      </c>
      <c r="E11" s="558">
        <v>48</v>
      </c>
      <c r="F11" s="559">
        <v>32</v>
      </c>
      <c r="G11" s="560"/>
      <c r="H11" s="560">
        <v>16</v>
      </c>
      <c r="I11" s="559">
        <v>102</v>
      </c>
      <c r="J11" s="324" t="s">
        <v>11</v>
      </c>
      <c r="K11" s="324" t="s">
        <v>457</v>
      </c>
      <c r="L11" s="324" t="s">
        <v>458</v>
      </c>
      <c r="M11" s="324" t="s">
        <v>459</v>
      </c>
      <c r="N11" s="561" t="s">
        <v>485</v>
      </c>
      <c r="O11" s="561" t="s">
        <v>553</v>
      </c>
      <c r="P11" s="325" t="s">
        <v>486</v>
      </c>
    </row>
    <row r="12" spans="1:16" s="555" customFormat="1" ht="46.8">
      <c r="A12" s="323" t="s">
        <v>461</v>
      </c>
      <c r="B12" s="575" t="s">
        <v>476</v>
      </c>
      <c r="C12" s="556">
        <v>5</v>
      </c>
      <c r="D12" s="557">
        <f t="shared" si="0"/>
        <v>150</v>
      </c>
      <c r="E12" s="558">
        <v>45</v>
      </c>
      <c r="F12" s="559">
        <v>30</v>
      </c>
      <c r="G12" s="560"/>
      <c r="H12" s="560">
        <v>15</v>
      </c>
      <c r="I12" s="559">
        <v>105</v>
      </c>
      <c r="J12" s="324" t="s">
        <v>11</v>
      </c>
      <c r="K12" s="324" t="s">
        <v>457</v>
      </c>
      <c r="L12" s="324" t="s">
        <v>458</v>
      </c>
      <c r="M12" s="324" t="s">
        <v>459</v>
      </c>
      <c r="N12" s="561" t="s">
        <v>480</v>
      </c>
      <c r="O12" s="561" t="s">
        <v>552</v>
      </c>
      <c r="P12" s="325" t="s">
        <v>481</v>
      </c>
    </row>
    <row r="13" spans="1:16" s="555" customFormat="1" ht="46.8">
      <c r="A13" s="323" t="s">
        <v>462</v>
      </c>
      <c r="B13" s="574" t="s">
        <v>477</v>
      </c>
      <c r="C13" s="556">
        <v>5</v>
      </c>
      <c r="D13" s="557">
        <f t="shared" si="0"/>
        <v>150</v>
      </c>
      <c r="E13" s="558">
        <v>48</v>
      </c>
      <c r="F13" s="559">
        <v>32</v>
      </c>
      <c r="G13" s="560"/>
      <c r="H13" s="560">
        <v>16</v>
      </c>
      <c r="I13" s="559">
        <v>102</v>
      </c>
      <c r="J13" s="324" t="s">
        <v>11</v>
      </c>
      <c r="K13" s="324" t="s">
        <v>457</v>
      </c>
      <c r="L13" s="324" t="s">
        <v>458</v>
      </c>
      <c r="M13" s="324" t="s">
        <v>459</v>
      </c>
      <c r="N13" s="561" t="s">
        <v>482</v>
      </c>
      <c r="O13" s="561" t="s">
        <v>541</v>
      </c>
      <c r="P13" s="325" t="s">
        <v>483</v>
      </c>
    </row>
    <row r="14" spans="1:16" s="555" customFormat="1" ht="46.8">
      <c r="A14" s="329" t="s">
        <v>463</v>
      </c>
      <c r="B14" s="576" t="s">
        <v>488</v>
      </c>
      <c r="C14" s="562">
        <v>5</v>
      </c>
      <c r="D14" s="563">
        <v>150</v>
      </c>
      <c r="E14" s="564">
        <v>48</v>
      </c>
      <c r="F14" s="565">
        <v>32</v>
      </c>
      <c r="G14" s="566"/>
      <c r="H14" s="566">
        <v>16</v>
      </c>
      <c r="I14" s="565">
        <v>102</v>
      </c>
      <c r="J14" s="330" t="s">
        <v>11</v>
      </c>
      <c r="K14" s="330" t="s">
        <v>457</v>
      </c>
      <c r="L14" s="330" t="s">
        <v>458</v>
      </c>
      <c r="M14" s="330" t="s">
        <v>459</v>
      </c>
      <c r="N14" s="567" t="s">
        <v>489</v>
      </c>
      <c r="O14" s="567" t="s">
        <v>550</v>
      </c>
      <c r="P14" s="331" t="s">
        <v>490</v>
      </c>
    </row>
    <row r="15" spans="1:16" s="555" customFormat="1" ht="46.8">
      <c r="A15" s="329" t="s">
        <v>491</v>
      </c>
      <c r="B15" s="576" t="s">
        <v>571</v>
      </c>
      <c r="C15" s="562">
        <v>5</v>
      </c>
      <c r="D15" s="563">
        <v>150</v>
      </c>
      <c r="E15" s="564">
        <v>48</v>
      </c>
      <c r="F15" s="565">
        <v>32</v>
      </c>
      <c r="G15" s="566"/>
      <c r="H15" s="566">
        <v>16</v>
      </c>
      <c r="I15" s="565">
        <v>102</v>
      </c>
      <c r="J15" s="330" t="s">
        <v>11</v>
      </c>
      <c r="K15" s="330" t="s">
        <v>457</v>
      </c>
      <c r="L15" s="330" t="s">
        <v>458</v>
      </c>
      <c r="M15" s="330" t="s">
        <v>459</v>
      </c>
      <c r="N15" s="567" t="s">
        <v>574</v>
      </c>
      <c r="O15" s="567" t="s">
        <v>573</v>
      </c>
      <c r="P15" s="331" t="s">
        <v>479</v>
      </c>
    </row>
    <row r="16" spans="1:16" s="555" customFormat="1" ht="47.4" thickBot="1">
      <c r="A16" s="326" t="s">
        <v>572</v>
      </c>
      <c r="B16" s="577" t="s">
        <v>478</v>
      </c>
      <c r="C16" s="568">
        <v>5</v>
      </c>
      <c r="D16" s="569">
        <f t="shared" si="0"/>
        <v>150</v>
      </c>
      <c r="E16" s="570">
        <v>45</v>
      </c>
      <c r="F16" s="571">
        <v>30</v>
      </c>
      <c r="G16" s="572"/>
      <c r="H16" s="572">
        <v>15</v>
      </c>
      <c r="I16" s="571">
        <v>105</v>
      </c>
      <c r="J16" s="327" t="s">
        <v>11</v>
      </c>
      <c r="K16" s="327" t="s">
        <v>457</v>
      </c>
      <c r="L16" s="327" t="s">
        <v>458</v>
      </c>
      <c r="M16" s="327" t="s">
        <v>459</v>
      </c>
      <c r="N16" s="629" t="s">
        <v>564</v>
      </c>
      <c r="O16" s="629" t="s">
        <v>549</v>
      </c>
      <c r="P16" s="328" t="s">
        <v>487</v>
      </c>
    </row>
    <row r="19" spans="1:16" ht="18" thickBot="1">
      <c r="A19" s="958" t="s">
        <v>464</v>
      </c>
      <c r="B19" s="958"/>
      <c r="C19" s="958"/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958"/>
      <c r="P19" s="958"/>
    </row>
    <row r="20" spans="1:16" ht="13.2">
      <c r="A20" s="959" t="s">
        <v>309</v>
      </c>
      <c r="B20" s="962" t="s">
        <v>269</v>
      </c>
      <c r="C20" s="965" t="s">
        <v>277</v>
      </c>
      <c r="D20" s="968" t="s">
        <v>270</v>
      </c>
      <c r="E20" s="968"/>
      <c r="F20" s="968"/>
      <c r="G20" s="968"/>
      <c r="H20" s="968"/>
      <c r="I20" s="968"/>
      <c r="J20" s="969" t="s">
        <v>450</v>
      </c>
      <c r="K20" s="969" t="s">
        <v>451</v>
      </c>
      <c r="L20" s="969" t="s">
        <v>452</v>
      </c>
      <c r="M20" s="969" t="s">
        <v>453</v>
      </c>
      <c r="N20" s="991" t="s">
        <v>454</v>
      </c>
      <c r="O20" s="991" t="s">
        <v>455</v>
      </c>
      <c r="P20" s="977" t="s">
        <v>456</v>
      </c>
    </row>
    <row r="21" spans="1:16" ht="13.2">
      <c r="A21" s="960"/>
      <c r="B21" s="963"/>
      <c r="C21" s="966"/>
      <c r="D21" s="966" t="s">
        <v>283</v>
      </c>
      <c r="E21" s="980" t="s">
        <v>285</v>
      </c>
      <c r="F21" s="980"/>
      <c r="G21" s="980"/>
      <c r="H21" s="980"/>
      <c r="I21" s="966" t="s">
        <v>286</v>
      </c>
      <c r="J21" s="970"/>
      <c r="K21" s="970"/>
      <c r="L21" s="970"/>
      <c r="M21" s="970"/>
      <c r="N21" s="992"/>
      <c r="O21" s="992"/>
      <c r="P21" s="978"/>
    </row>
    <row r="22" spans="1:16" ht="13.2">
      <c r="A22" s="960"/>
      <c r="B22" s="963"/>
      <c r="C22" s="966"/>
      <c r="D22" s="966"/>
      <c r="E22" s="972" t="s">
        <v>284</v>
      </c>
      <c r="F22" s="980" t="s">
        <v>272</v>
      </c>
      <c r="G22" s="980"/>
      <c r="H22" s="980"/>
      <c r="I22" s="966"/>
      <c r="J22" s="970"/>
      <c r="K22" s="970"/>
      <c r="L22" s="970"/>
      <c r="M22" s="970"/>
      <c r="N22" s="992"/>
      <c r="O22" s="992"/>
      <c r="P22" s="978"/>
    </row>
    <row r="23" spans="1:16" ht="13.2">
      <c r="A23" s="960"/>
      <c r="B23" s="963"/>
      <c r="C23" s="966"/>
      <c r="D23" s="966"/>
      <c r="E23" s="972"/>
      <c r="F23" s="972" t="s">
        <v>273</v>
      </c>
      <c r="G23" s="972" t="s">
        <v>274</v>
      </c>
      <c r="H23" s="972" t="s">
        <v>275</v>
      </c>
      <c r="I23" s="966"/>
      <c r="J23" s="970"/>
      <c r="K23" s="970"/>
      <c r="L23" s="970"/>
      <c r="M23" s="970"/>
      <c r="N23" s="992"/>
      <c r="O23" s="992"/>
      <c r="P23" s="978"/>
    </row>
    <row r="24" spans="1:16" ht="13.2">
      <c r="A24" s="960"/>
      <c r="B24" s="963"/>
      <c r="C24" s="966"/>
      <c r="D24" s="966"/>
      <c r="E24" s="972"/>
      <c r="F24" s="972"/>
      <c r="G24" s="972"/>
      <c r="H24" s="972"/>
      <c r="I24" s="966"/>
      <c r="J24" s="970"/>
      <c r="K24" s="970"/>
      <c r="L24" s="970"/>
      <c r="M24" s="970"/>
      <c r="N24" s="992"/>
      <c r="O24" s="992"/>
      <c r="P24" s="978"/>
    </row>
    <row r="25" spans="1:16" ht="13.8" thickBot="1">
      <c r="A25" s="961"/>
      <c r="B25" s="964"/>
      <c r="C25" s="967"/>
      <c r="D25" s="967"/>
      <c r="E25" s="973"/>
      <c r="F25" s="973"/>
      <c r="G25" s="973"/>
      <c r="H25" s="973"/>
      <c r="I25" s="967"/>
      <c r="J25" s="971"/>
      <c r="K25" s="971"/>
      <c r="L25" s="971"/>
      <c r="M25" s="971"/>
      <c r="N25" s="993"/>
      <c r="O25" s="993"/>
      <c r="P25" s="979"/>
    </row>
    <row r="26" spans="1:16" ht="24" customHeight="1" thickBot="1">
      <c r="A26" s="932" t="s">
        <v>466</v>
      </c>
      <c r="B26" s="933"/>
      <c r="C26" s="933"/>
      <c r="D26" s="933"/>
      <c r="E26" s="933"/>
      <c r="F26" s="933"/>
      <c r="G26" s="933"/>
      <c r="H26" s="933"/>
      <c r="I26" s="933"/>
      <c r="J26" s="933"/>
      <c r="K26" s="933"/>
      <c r="L26" s="933"/>
      <c r="M26" s="933"/>
      <c r="N26" s="933"/>
      <c r="O26" s="933"/>
      <c r="P26" s="934"/>
    </row>
    <row r="27" spans="1:16" ht="24" customHeight="1" thickBot="1">
      <c r="A27" s="935" t="s">
        <v>425</v>
      </c>
      <c r="B27" s="936"/>
      <c r="C27" s="936"/>
      <c r="D27" s="936"/>
      <c r="E27" s="936"/>
      <c r="F27" s="936"/>
      <c r="G27" s="936"/>
      <c r="H27" s="936"/>
      <c r="I27" s="936"/>
      <c r="J27" s="936"/>
      <c r="K27" s="936"/>
      <c r="L27" s="936"/>
      <c r="M27" s="936"/>
      <c r="N27" s="936"/>
      <c r="O27" s="936"/>
      <c r="P27" s="937"/>
    </row>
    <row r="28" spans="1:16" s="543" customFormat="1" ht="46.8">
      <c r="A28" s="523" t="s">
        <v>336</v>
      </c>
      <c r="B28" s="578" t="s">
        <v>389</v>
      </c>
      <c r="C28" s="524">
        <v>5</v>
      </c>
      <c r="D28" s="524">
        <v>150</v>
      </c>
      <c r="E28" s="524">
        <v>60</v>
      </c>
      <c r="F28" s="524">
        <v>30</v>
      </c>
      <c r="G28" s="525"/>
      <c r="H28" s="525">
        <v>30</v>
      </c>
      <c r="I28" s="525">
        <v>90</v>
      </c>
      <c r="J28" s="526" t="s">
        <v>11</v>
      </c>
      <c r="K28" s="526" t="s">
        <v>457</v>
      </c>
      <c r="L28" s="526" t="s">
        <v>458</v>
      </c>
      <c r="M28" s="526" t="s">
        <v>459</v>
      </c>
      <c r="N28" s="542" t="s">
        <v>508</v>
      </c>
      <c r="O28" s="542" t="s">
        <v>492</v>
      </c>
      <c r="P28" s="527" t="s">
        <v>501</v>
      </c>
    </row>
    <row r="29" spans="1:16" s="543" customFormat="1" ht="31.2">
      <c r="A29" s="528" t="s">
        <v>337</v>
      </c>
      <c r="B29" s="578" t="s">
        <v>388</v>
      </c>
      <c r="C29" s="529">
        <v>4</v>
      </c>
      <c r="D29" s="529">
        <v>120</v>
      </c>
      <c r="E29" s="529">
        <v>30</v>
      </c>
      <c r="F29" s="529">
        <v>0</v>
      </c>
      <c r="G29" s="530"/>
      <c r="H29" s="530">
        <v>30</v>
      </c>
      <c r="I29" s="530">
        <v>90</v>
      </c>
      <c r="J29" s="531" t="s">
        <v>11</v>
      </c>
      <c r="K29" s="531" t="s">
        <v>457</v>
      </c>
      <c r="L29" s="531" t="s">
        <v>458</v>
      </c>
      <c r="M29" s="531" t="s">
        <v>459</v>
      </c>
      <c r="N29" s="544" t="s">
        <v>493</v>
      </c>
      <c r="O29" s="544" t="s">
        <v>510</v>
      </c>
      <c r="P29" s="532" t="s">
        <v>501</v>
      </c>
    </row>
    <row r="30" spans="1:16" s="543" customFormat="1" ht="46.8">
      <c r="A30" s="528" t="s">
        <v>338</v>
      </c>
      <c r="B30" s="578" t="s">
        <v>429</v>
      </c>
      <c r="C30" s="529">
        <v>5</v>
      </c>
      <c r="D30" s="529">
        <v>150</v>
      </c>
      <c r="E30" s="529">
        <v>48</v>
      </c>
      <c r="F30" s="529">
        <v>16</v>
      </c>
      <c r="G30" s="530"/>
      <c r="H30" s="530">
        <v>32</v>
      </c>
      <c r="I30" s="530">
        <v>102</v>
      </c>
      <c r="J30" s="531" t="s">
        <v>11</v>
      </c>
      <c r="K30" s="531" t="s">
        <v>457</v>
      </c>
      <c r="L30" s="531" t="s">
        <v>458</v>
      </c>
      <c r="M30" s="531" t="s">
        <v>459</v>
      </c>
      <c r="N30" s="544" t="s">
        <v>509</v>
      </c>
      <c r="O30" s="544" t="s">
        <v>540</v>
      </c>
      <c r="P30" s="532" t="s">
        <v>501</v>
      </c>
    </row>
    <row r="31" spans="1:16" s="543" customFormat="1" ht="47.4" thickBot="1">
      <c r="A31" s="533" t="s">
        <v>339</v>
      </c>
      <c r="B31" s="579" t="s">
        <v>514</v>
      </c>
      <c r="C31" s="534">
        <v>4</v>
      </c>
      <c r="D31" s="534">
        <v>120</v>
      </c>
      <c r="E31" s="534">
        <v>45</v>
      </c>
      <c r="F31" s="534">
        <v>30</v>
      </c>
      <c r="G31" s="535"/>
      <c r="H31" s="535">
        <v>15</v>
      </c>
      <c r="I31" s="535">
        <v>75</v>
      </c>
      <c r="J31" s="536" t="s">
        <v>11</v>
      </c>
      <c r="K31" s="536" t="s">
        <v>457</v>
      </c>
      <c r="L31" s="536" t="s">
        <v>458</v>
      </c>
      <c r="M31" s="536" t="s">
        <v>459</v>
      </c>
      <c r="N31" s="545" t="s">
        <v>511</v>
      </c>
      <c r="O31" s="545" t="s">
        <v>511</v>
      </c>
      <c r="P31" s="537" t="s">
        <v>505</v>
      </c>
    </row>
    <row r="32" spans="1:16" s="540" customFormat="1" ht="24.75" customHeight="1" thickBot="1">
      <c r="A32" s="938" t="s">
        <v>554</v>
      </c>
      <c r="B32" s="939"/>
      <c r="C32" s="939"/>
      <c r="D32" s="939"/>
      <c r="E32" s="939"/>
      <c r="F32" s="939"/>
      <c r="G32" s="939"/>
      <c r="H32" s="939"/>
      <c r="I32" s="939"/>
      <c r="J32" s="939"/>
      <c r="K32" s="939"/>
      <c r="L32" s="939"/>
      <c r="M32" s="939"/>
      <c r="N32" s="939"/>
      <c r="O32" s="939"/>
      <c r="P32" s="940"/>
    </row>
    <row r="33" spans="1:16" s="547" customFormat="1" ht="46.8">
      <c r="A33" s="505" t="s">
        <v>387</v>
      </c>
      <c r="B33" s="580" t="s">
        <v>431</v>
      </c>
      <c r="C33" s="506">
        <v>5</v>
      </c>
      <c r="D33" s="507">
        <v>150</v>
      </c>
      <c r="E33" s="507">
        <v>60</v>
      </c>
      <c r="F33" s="507">
        <v>30</v>
      </c>
      <c r="G33" s="508"/>
      <c r="H33" s="508">
        <v>30</v>
      </c>
      <c r="I33" s="508">
        <v>90</v>
      </c>
      <c r="J33" s="509" t="s">
        <v>11</v>
      </c>
      <c r="K33" s="509" t="s">
        <v>457</v>
      </c>
      <c r="L33" s="509" t="s">
        <v>458</v>
      </c>
      <c r="M33" s="509" t="s">
        <v>459</v>
      </c>
      <c r="N33" s="546" t="s">
        <v>513</v>
      </c>
      <c r="O33" s="546" t="s">
        <v>512</v>
      </c>
      <c r="P33" s="510" t="s">
        <v>487</v>
      </c>
    </row>
    <row r="34" spans="1:16" s="547" customFormat="1" ht="46.8">
      <c r="A34" s="511" t="s">
        <v>395</v>
      </c>
      <c r="B34" s="424" t="s">
        <v>437</v>
      </c>
      <c r="C34" s="512">
        <v>4</v>
      </c>
      <c r="D34" s="512">
        <v>120</v>
      </c>
      <c r="E34" s="512">
        <v>30</v>
      </c>
      <c r="F34" s="512">
        <v>0</v>
      </c>
      <c r="G34" s="513"/>
      <c r="H34" s="513">
        <v>30</v>
      </c>
      <c r="I34" s="513">
        <v>90</v>
      </c>
      <c r="J34" s="514" t="s">
        <v>11</v>
      </c>
      <c r="K34" s="514" t="s">
        <v>457</v>
      </c>
      <c r="L34" s="514" t="s">
        <v>458</v>
      </c>
      <c r="M34" s="514" t="s">
        <v>459</v>
      </c>
      <c r="N34" s="516" t="s">
        <v>515</v>
      </c>
      <c r="O34" s="516" t="s">
        <v>585</v>
      </c>
      <c r="P34" s="515" t="s">
        <v>487</v>
      </c>
    </row>
    <row r="35" spans="1:16" s="547" customFormat="1" ht="46.8">
      <c r="A35" s="511" t="s">
        <v>396</v>
      </c>
      <c r="B35" s="424" t="s">
        <v>432</v>
      </c>
      <c r="C35" s="512">
        <v>5</v>
      </c>
      <c r="D35" s="512">
        <v>150</v>
      </c>
      <c r="E35" s="512">
        <v>48</v>
      </c>
      <c r="F35" s="512">
        <v>16</v>
      </c>
      <c r="G35" s="513"/>
      <c r="H35" s="513">
        <v>32</v>
      </c>
      <c r="I35" s="513">
        <v>102</v>
      </c>
      <c r="J35" s="514" t="s">
        <v>11</v>
      </c>
      <c r="K35" s="514" t="s">
        <v>457</v>
      </c>
      <c r="L35" s="514" t="s">
        <v>458</v>
      </c>
      <c r="M35" s="514" t="s">
        <v>459</v>
      </c>
      <c r="N35" s="516" t="s">
        <v>494</v>
      </c>
      <c r="O35" s="516" t="s">
        <v>543</v>
      </c>
      <c r="P35" s="515" t="s">
        <v>487</v>
      </c>
    </row>
    <row r="36" spans="1:16" s="547" customFormat="1" ht="63" thickBot="1">
      <c r="A36" s="517" t="s">
        <v>397</v>
      </c>
      <c r="B36" s="421" t="s">
        <v>433</v>
      </c>
      <c r="C36" s="518">
        <v>4</v>
      </c>
      <c r="D36" s="519">
        <v>120</v>
      </c>
      <c r="E36" s="519">
        <v>45</v>
      </c>
      <c r="F36" s="519">
        <v>30</v>
      </c>
      <c r="G36" s="520"/>
      <c r="H36" s="520">
        <v>15</v>
      </c>
      <c r="I36" s="520">
        <v>75</v>
      </c>
      <c r="J36" s="521" t="s">
        <v>11</v>
      </c>
      <c r="K36" s="521" t="s">
        <v>457</v>
      </c>
      <c r="L36" s="521" t="s">
        <v>458</v>
      </c>
      <c r="M36" s="521" t="s">
        <v>459</v>
      </c>
      <c r="N36" s="995" t="s">
        <v>516</v>
      </c>
      <c r="O36" s="995" t="s">
        <v>542</v>
      </c>
      <c r="P36" s="522" t="s">
        <v>504</v>
      </c>
    </row>
    <row r="37" spans="1:16" s="540" customFormat="1" ht="29.25" customHeight="1" thickBot="1">
      <c r="A37" s="941" t="s">
        <v>394</v>
      </c>
      <c r="B37" s="942"/>
      <c r="C37" s="942"/>
      <c r="D37" s="942"/>
      <c r="E37" s="942"/>
      <c r="F37" s="942"/>
      <c r="G37" s="942"/>
      <c r="H37" s="942"/>
      <c r="I37" s="942"/>
      <c r="J37" s="942"/>
      <c r="K37" s="942"/>
      <c r="L37" s="942"/>
      <c r="M37" s="942"/>
      <c r="N37" s="942"/>
      <c r="O37" s="942"/>
      <c r="P37" s="943"/>
    </row>
    <row r="38" spans="1:16" s="547" customFormat="1" ht="46.8">
      <c r="A38" s="489" t="s">
        <v>398</v>
      </c>
      <c r="B38" s="581" t="s">
        <v>427</v>
      </c>
      <c r="C38" s="490">
        <v>5</v>
      </c>
      <c r="D38" s="490">
        <v>150</v>
      </c>
      <c r="E38" s="490">
        <v>60</v>
      </c>
      <c r="F38" s="490">
        <v>30</v>
      </c>
      <c r="G38" s="491"/>
      <c r="H38" s="491">
        <v>30</v>
      </c>
      <c r="I38" s="491">
        <v>90</v>
      </c>
      <c r="J38" s="492" t="s">
        <v>11</v>
      </c>
      <c r="K38" s="492" t="s">
        <v>457</v>
      </c>
      <c r="L38" s="492" t="s">
        <v>458</v>
      </c>
      <c r="M38" s="492" t="s">
        <v>459</v>
      </c>
      <c r="N38" s="996" t="s">
        <v>517</v>
      </c>
      <c r="O38" s="996" t="s">
        <v>544</v>
      </c>
      <c r="P38" s="493" t="s">
        <v>490</v>
      </c>
    </row>
    <row r="39" spans="1:16" s="547" customFormat="1" ht="46.8">
      <c r="A39" s="494" t="s">
        <v>399</v>
      </c>
      <c r="B39" s="582" t="s">
        <v>390</v>
      </c>
      <c r="C39" s="495">
        <v>4</v>
      </c>
      <c r="D39" s="495">
        <v>120</v>
      </c>
      <c r="E39" s="495">
        <v>30</v>
      </c>
      <c r="F39" s="495">
        <v>0</v>
      </c>
      <c r="G39" s="496"/>
      <c r="H39" s="496">
        <v>30</v>
      </c>
      <c r="I39" s="496">
        <v>90</v>
      </c>
      <c r="J39" s="497" t="s">
        <v>11</v>
      </c>
      <c r="K39" s="497" t="s">
        <v>457</v>
      </c>
      <c r="L39" s="497" t="s">
        <v>458</v>
      </c>
      <c r="M39" s="497" t="s">
        <v>459</v>
      </c>
      <c r="N39" s="499" t="s">
        <v>519</v>
      </c>
      <c r="O39" s="499" t="s">
        <v>518</v>
      </c>
      <c r="P39" s="498" t="s">
        <v>490</v>
      </c>
    </row>
    <row r="40" spans="1:16" s="547" customFormat="1" ht="46.8">
      <c r="A40" s="494" t="s">
        <v>400</v>
      </c>
      <c r="B40" s="582" t="s">
        <v>428</v>
      </c>
      <c r="C40" s="495">
        <v>5</v>
      </c>
      <c r="D40" s="495">
        <v>150</v>
      </c>
      <c r="E40" s="495">
        <v>48</v>
      </c>
      <c r="F40" s="495">
        <v>16</v>
      </c>
      <c r="G40" s="496"/>
      <c r="H40" s="496">
        <v>32</v>
      </c>
      <c r="I40" s="496">
        <v>102</v>
      </c>
      <c r="J40" s="497" t="s">
        <v>11</v>
      </c>
      <c r="K40" s="497" t="s">
        <v>457</v>
      </c>
      <c r="L40" s="497" t="s">
        <v>458</v>
      </c>
      <c r="M40" s="497" t="s">
        <v>459</v>
      </c>
      <c r="N40" s="499" t="s">
        <v>495</v>
      </c>
      <c r="O40" s="499" t="s">
        <v>502</v>
      </c>
      <c r="P40" s="498" t="s">
        <v>486</v>
      </c>
    </row>
    <row r="41" spans="1:16" s="547" customFormat="1" ht="47.4" thickBot="1">
      <c r="A41" s="500" t="s">
        <v>401</v>
      </c>
      <c r="B41" s="583" t="s">
        <v>391</v>
      </c>
      <c r="C41" s="501">
        <v>4</v>
      </c>
      <c r="D41" s="501">
        <v>120</v>
      </c>
      <c r="E41" s="501">
        <v>45</v>
      </c>
      <c r="F41" s="501">
        <v>30</v>
      </c>
      <c r="G41" s="502"/>
      <c r="H41" s="502">
        <v>15</v>
      </c>
      <c r="I41" s="502">
        <v>75</v>
      </c>
      <c r="J41" s="503" t="s">
        <v>11</v>
      </c>
      <c r="K41" s="503" t="s">
        <v>457</v>
      </c>
      <c r="L41" s="503" t="s">
        <v>458</v>
      </c>
      <c r="M41" s="503" t="s">
        <v>459</v>
      </c>
      <c r="N41" s="997" t="s">
        <v>520</v>
      </c>
      <c r="O41" s="997" t="s">
        <v>545</v>
      </c>
      <c r="P41" s="504" t="s">
        <v>505</v>
      </c>
    </row>
    <row r="42" spans="1:16" s="540" customFormat="1" ht="27" customHeight="1" thickBot="1">
      <c r="A42" s="944" t="s">
        <v>393</v>
      </c>
      <c r="B42" s="945"/>
      <c r="C42" s="945"/>
      <c r="D42" s="945"/>
      <c r="E42" s="945"/>
      <c r="F42" s="945"/>
      <c r="G42" s="945"/>
      <c r="H42" s="945"/>
      <c r="I42" s="945"/>
      <c r="J42" s="945"/>
      <c r="K42" s="945"/>
      <c r="L42" s="945"/>
      <c r="M42" s="945"/>
      <c r="N42" s="945"/>
      <c r="O42" s="945"/>
      <c r="P42" s="946"/>
    </row>
    <row r="43" spans="1:16" s="547" customFormat="1" ht="46.8">
      <c r="A43" s="473" t="s">
        <v>402</v>
      </c>
      <c r="B43" s="584" t="s">
        <v>438</v>
      </c>
      <c r="C43" s="474">
        <v>5</v>
      </c>
      <c r="D43" s="474">
        <v>150</v>
      </c>
      <c r="E43" s="474">
        <v>60</v>
      </c>
      <c r="F43" s="474">
        <v>30</v>
      </c>
      <c r="G43" s="475"/>
      <c r="H43" s="475">
        <v>30</v>
      </c>
      <c r="I43" s="475">
        <v>90</v>
      </c>
      <c r="J43" s="476" t="s">
        <v>11</v>
      </c>
      <c r="K43" s="476" t="s">
        <v>457</v>
      </c>
      <c r="L43" s="476" t="s">
        <v>458</v>
      </c>
      <c r="M43" s="476" t="s">
        <v>459</v>
      </c>
      <c r="N43" s="998" t="s">
        <v>521</v>
      </c>
      <c r="O43" s="998" t="s">
        <v>548</v>
      </c>
      <c r="P43" s="477" t="s">
        <v>487</v>
      </c>
    </row>
    <row r="44" spans="1:16" s="547" customFormat="1" ht="46.8">
      <c r="A44" s="473" t="s">
        <v>403</v>
      </c>
      <c r="B44" s="585" t="s">
        <v>434</v>
      </c>
      <c r="C44" s="478">
        <v>4</v>
      </c>
      <c r="D44" s="478">
        <v>120</v>
      </c>
      <c r="E44" s="478">
        <v>30</v>
      </c>
      <c r="F44" s="478">
        <v>0</v>
      </c>
      <c r="G44" s="479"/>
      <c r="H44" s="479">
        <v>30</v>
      </c>
      <c r="I44" s="479">
        <v>90</v>
      </c>
      <c r="J44" s="480" t="s">
        <v>11</v>
      </c>
      <c r="K44" s="480" t="s">
        <v>457</v>
      </c>
      <c r="L44" s="480" t="s">
        <v>458</v>
      </c>
      <c r="M44" s="480" t="s">
        <v>459</v>
      </c>
      <c r="N44" s="482" t="s">
        <v>522</v>
      </c>
      <c r="O44" s="482" t="s">
        <v>546</v>
      </c>
      <c r="P44" s="481" t="s">
        <v>487</v>
      </c>
    </row>
    <row r="45" spans="1:16" s="547" customFormat="1" ht="46.8">
      <c r="A45" s="473" t="s">
        <v>404</v>
      </c>
      <c r="B45" s="585" t="s">
        <v>392</v>
      </c>
      <c r="C45" s="478">
        <v>5</v>
      </c>
      <c r="D45" s="478">
        <v>150</v>
      </c>
      <c r="E45" s="478">
        <v>48</v>
      </c>
      <c r="F45" s="478">
        <v>16</v>
      </c>
      <c r="G45" s="479"/>
      <c r="H45" s="479">
        <v>32</v>
      </c>
      <c r="I45" s="479">
        <v>102</v>
      </c>
      <c r="J45" s="480" t="s">
        <v>11</v>
      </c>
      <c r="K45" s="480" t="s">
        <v>457</v>
      </c>
      <c r="L45" s="480" t="s">
        <v>458</v>
      </c>
      <c r="M45" s="480" t="s">
        <v>459</v>
      </c>
      <c r="N45" s="482" t="s">
        <v>496</v>
      </c>
      <c r="O45" s="482" t="s">
        <v>547</v>
      </c>
      <c r="P45" s="481" t="s">
        <v>506</v>
      </c>
    </row>
    <row r="46" spans="1:16" s="547" customFormat="1" ht="47.4" thickBot="1">
      <c r="A46" s="483" t="s">
        <v>405</v>
      </c>
      <c r="B46" s="484" t="s">
        <v>419</v>
      </c>
      <c r="C46" s="485">
        <v>4</v>
      </c>
      <c r="D46" s="485">
        <v>120</v>
      </c>
      <c r="E46" s="485">
        <v>45</v>
      </c>
      <c r="F46" s="485">
        <v>30</v>
      </c>
      <c r="G46" s="486"/>
      <c r="H46" s="486">
        <v>15</v>
      </c>
      <c r="I46" s="486">
        <v>75</v>
      </c>
      <c r="J46" s="487" t="s">
        <v>11</v>
      </c>
      <c r="K46" s="487" t="s">
        <v>457</v>
      </c>
      <c r="L46" s="487" t="s">
        <v>458</v>
      </c>
      <c r="M46" s="487" t="s">
        <v>459</v>
      </c>
      <c r="N46" s="548" t="s">
        <v>497</v>
      </c>
      <c r="O46" s="999" t="s">
        <v>539</v>
      </c>
      <c r="P46" s="488" t="s">
        <v>504</v>
      </c>
    </row>
    <row r="47" spans="1:16" s="540" customFormat="1" ht="27" customHeight="1" thickBot="1">
      <c r="A47" s="947" t="s">
        <v>414</v>
      </c>
      <c r="B47" s="948"/>
      <c r="C47" s="948"/>
      <c r="D47" s="948"/>
      <c r="E47" s="948"/>
      <c r="F47" s="948"/>
      <c r="G47" s="948"/>
      <c r="H47" s="948"/>
      <c r="I47" s="948"/>
      <c r="J47" s="948"/>
      <c r="K47" s="948"/>
      <c r="L47" s="948"/>
      <c r="M47" s="948"/>
      <c r="N47" s="948"/>
      <c r="O47" s="948"/>
      <c r="P47" s="949"/>
    </row>
    <row r="48" spans="1:16" s="547" customFormat="1" ht="62.4">
      <c r="A48" s="456" t="s">
        <v>406</v>
      </c>
      <c r="B48" s="538" t="s">
        <v>416</v>
      </c>
      <c r="C48" s="457">
        <v>5</v>
      </c>
      <c r="D48" s="457">
        <v>150</v>
      </c>
      <c r="E48" s="457">
        <v>60</v>
      </c>
      <c r="F48" s="457">
        <v>30</v>
      </c>
      <c r="G48" s="458"/>
      <c r="H48" s="458">
        <v>30</v>
      </c>
      <c r="I48" s="458">
        <v>90</v>
      </c>
      <c r="J48" s="459" t="s">
        <v>11</v>
      </c>
      <c r="K48" s="459" t="s">
        <v>457</v>
      </c>
      <c r="L48" s="459" t="s">
        <v>458</v>
      </c>
      <c r="M48" s="459" t="s">
        <v>459</v>
      </c>
      <c r="N48" s="1000" t="s">
        <v>523</v>
      </c>
      <c r="O48" s="1000" t="s">
        <v>524</v>
      </c>
      <c r="P48" s="460" t="s">
        <v>507</v>
      </c>
    </row>
    <row r="49" spans="1:16" s="547" customFormat="1" ht="46.8">
      <c r="A49" s="461" t="s">
        <v>407</v>
      </c>
      <c r="B49" s="586" t="s">
        <v>439</v>
      </c>
      <c r="C49" s="462">
        <v>4</v>
      </c>
      <c r="D49" s="462">
        <v>120</v>
      </c>
      <c r="E49" s="462">
        <v>30</v>
      </c>
      <c r="F49" s="462">
        <v>0</v>
      </c>
      <c r="G49" s="463"/>
      <c r="H49" s="463">
        <v>30</v>
      </c>
      <c r="I49" s="463">
        <v>90</v>
      </c>
      <c r="J49" s="464" t="s">
        <v>11</v>
      </c>
      <c r="K49" s="464" t="s">
        <v>457</v>
      </c>
      <c r="L49" s="464" t="s">
        <v>458</v>
      </c>
      <c r="M49" s="464" t="s">
        <v>459</v>
      </c>
      <c r="N49" s="466" t="s">
        <v>526</v>
      </c>
      <c r="O49" s="466" t="s">
        <v>525</v>
      </c>
      <c r="P49" s="465" t="s">
        <v>483</v>
      </c>
    </row>
    <row r="50" spans="1:16" s="547" customFormat="1" ht="46.8">
      <c r="A50" s="461" t="s">
        <v>408</v>
      </c>
      <c r="B50" s="586" t="s">
        <v>426</v>
      </c>
      <c r="C50" s="462">
        <v>5</v>
      </c>
      <c r="D50" s="462">
        <v>150</v>
      </c>
      <c r="E50" s="462">
        <v>48</v>
      </c>
      <c r="F50" s="462">
        <v>16</v>
      </c>
      <c r="G50" s="463"/>
      <c r="H50" s="463">
        <v>32</v>
      </c>
      <c r="I50" s="463">
        <v>102</v>
      </c>
      <c r="J50" s="464" t="s">
        <v>11</v>
      </c>
      <c r="K50" s="464" t="s">
        <v>457</v>
      </c>
      <c r="L50" s="464" t="s">
        <v>458</v>
      </c>
      <c r="M50" s="464" t="s">
        <v>459</v>
      </c>
      <c r="N50" s="466" t="s">
        <v>498</v>
      </c>
      <c r="O50" s="466" t="s">
        <v>503</v>
      </c>
      <c r="P50" s="465" t="s">
        <v>483</v>
      </c>
    </row>
    <row r="51" spans="1:16" s="547" customFormat="1" ht="47.4" thickBot="1">
      <c r="A51" s="467" t="s">
        <v>409</v>
      </c>
      <c r="B51" s="468" t="s">
        <v>413</v>
      </c>
      <c r="C51" s="469">
        <v>4</v>
      </c>
      <c r="D51" s="469">
        <v>120</v>
      </c>
      <c r="E51" s="469">
        <v>45</v>
      </c>
      <c r="F51" s="469">
        <v>30</v>
      </c>
      <c r="G51" s="470"/>
      <c r="H51" s="470">
        <v>15</v>
      </c>
      <c r="I51" s="470">
        <v>75</v>
      </c>
      <c r="J51" s="471" t="s">
        <v>11</v>
      </c>
      <c r="K51" s="471" t="s">
        <v>457</v>
      </c>
      <c r="L51" s="471" t="s">
        <v>458</v>
      </c>
      <c r="M51" s="471" t="s">
        <v>459</v>
      </c>
      <c r="N51" s="1001" t="s">
        <v>527</v>
      </c>
      <c r="O51" s="1001" t="s">
        <v>528</v>
      </c>
      <c r="P51" s="472" t="s">
        <v>487</v>
      </c>
    </row>
    <row r="52" spans="1:16" s="540" customFormat="1" ht="24" customHeight="1" thickBot="1">
      <c r="A52" s="950" t="s">
        <v>424</v>
      </c>
      <c r="B52" s="951"/>
      <c r="C52" s="951"/>
      <c r="D52" s="951"/>
      <c r="E52" s="951"/>
      <c r="F52" s="951"/>
      <c r="G52" s="951"/>
      <c r="H52" s="951"/>
      <c r="I52" s="951"/>
      <c r="J52" s="951"/>
      <c r="K52" s="951"/>
      <c r="L52" s="951"/>
      <c r="M52" s="951"/>
      <c r="N52" s="951"/>
      <c r="O52" s="951"/>
      <c r="P52" s="952"/>
    </row>
    <row r="53" spans="1:16" s="547" customFormat="1" ht="47.4" thickBot="1">
      <c r="A53" s="441" t="s">
        <v>410</v>
      </c>
      <c r="B53" s="587" t="s">
        <v>435</v>
      </c>
      <c r="C53" s="442">
        <v>5</v>
      </c>
      <c r="D53" s="442">
        <v>150</v>
      </c>
      <c r="E53" s="442">
        <v>60</v>
      </c>
      <c r="F53" s="442">
        <v>30</v>
      </c>
      <c r="G53" s="443"/>
      <c r="H53" s="443">
        <v>30</v>
      </c>
      <c r="I53" s="443">
        <v>90</v>
      </c>
      <c r="J53" s="444" t="s">
        <v>11</v>
      </c>
      <c r="K53" s="444" t="s">
        <v>457</v>
      </c>
      <c r="L53" s="444" t="s">
        <v>458</v>
      </c>
      <c r="M53" s="444" t="s">
        <v>459</v>
      </c>
      <c r="N53" s="1002" t="s">
        <v>529</v>
      </c>
      <c r="O53" s="1002" t="s">
        <v>536</v>
      </c>
      <c r="P53" s="445" t="s">
        <v>504</v>
      </c>
    </row>
    <row r="54" spans="1:16" s="547" customFormat="1" ht="62.4">
      <c r="A54" s="446" t="s">
        <v>411</v>
      </c>
      <c r="B54" s="630" t="s">
        <v>416</v>
      </c>
      <c r="C54" s="442">
        <v>5</v>
      </c>
      <c r="D54" s="442">
        <v>150</v>
      </c>
      <c r="E54" s="442">
        <v>60</v>
      </c>
      <c r="F54" s="442">
        <v>30</v>
      </c>
      <c r="G54" s="443"/>
      <c r="H54" s="443">
        <v>30</v>
      </c>
      <c r="I54" s="443">
        <v>90</v>
      </c>
      <c r="J54" s="444" t="s">
        <v>11</v>
      </c>
      <c r="K54" s="444" t="s">
        <v>457</v>
      </c>
      <c r="L54" s="444" t="s">
        <v>458</v>
      </c>
      <c r="M54" s="444" t="s">
        <v>459</v>
      </c>
      <c r="N54" s="1002" t="s">
        <v>523</v>
      </c>
      <c r="O54" s="1002" t="s">
        <v>524</v>
      </c>
      <c r="P54" s="445" t="s">
        <v>507</v>
      </c>
    </row>
    <row r="55" spans="1:16" s="547" customFormat="1" ht="46.8">
      <c r="A55" s="446" t="s">
        <v>412</v>
      </c>
      <c r="B55" s="588" t="s">
        <v>576</v>
      </c>
      <c r="C55" s="447">
        <v>5</v>
      </c>
      <c r="D55" s="447">
        <v>150</v>
      </c>
      <c r="E55" s="447">
        <v>48</v>
      </c>
      <c r="F55" s="447">
        <v>16</v>
      </c>
      <c r="G55" s="448"/>
      <c r="H55" s="448">
        <v>32</v>
      </c>
      <c r="I55" s="448">
        <v>102</v>
      </c>
      <c r="J55" s="449" t="s">
        <v>11</v>
      </c>
      <c r="K55" s="449" t="s">
        <v>457</v>
      </c>
      <c r="L55" s="449" t="s">
        <v>458</v>
      </c>
      <c r="M55" s="449" t="s">
        <v>459</v>
      </c>
      <c r="N55" s="1003" t="s">
        <v>583</v>
      </c>
      <c r="O55" s="1003" t="s">
        <v>584</v>
      </c>
      <c r="P55" s="631" t="s">
        <v>504</v>
      </c>
    </row>
    <row r="56" spans="1:16" s="547" customFormat="1" ht="47.4" thickBot="1">
      <c r="A56" s="450" t="s">
        <v>440</v>
      </c>
      <c r="B56" s="451" t="s">
        <v>423</v>
      </c>
      <c r="C56" s="452">
        <v>4</v>
      </c>
      <c r="D56" s="452">
        <v>120</v>
      </c>
      <c r="E56" s="452">
        <v>45</v>
      </c>
      <c r="F56" s="452">
        <v>30</v>
      </c>
      <c r="G56" s="453"/>
      <c r="H56" s="453">
        <v>15</v>
      </c>
      <c r="I56" s="453">
        <v>75</v>
      </c>
      <c r="J56" s="454" t="s">
        <v>11</v>
      </c>
      <c r="K56" s="454" t="s">
        <v>457</v>
      </c>
      <c r="L56" s="454" t="s">
        <v>458</v>
      </c>
      <c r="M56" s="454" t="s">
        <v>459</v>
      </c>
      <c r="N56" s="1004" t="s">
        <v>530</v>
      </c>
      <c r="O56" s="1004" t="s">
        <v>537</v>
      </c>
      <c r="P56" s="455" t="s">
        <v>486</v>
      </c>
    </row>
    <row r="57" spans="1:16" ht="29.25" customHeight="1" thickBot="1">
      <c r="A57" s="953" t="s">
        <v>470</v>
      </c>
      <c r="B57" s="954"/>
      <c r="C57" s="954"/>
      <c r="D57" s="954"/>
      <c r="E57" s="954"/>
      <c r="F57" s="954"/>
      <c r="G57" s="954"/>
      <c r="H57" s="954"/>
      <c r="I57" s="954"/>
      <c r="J57" s="954"/>
      <c r="K57" s="954"/>
      <c r="L57" s="954"/>
      <c r="M57" s="954"/>
      <c r="N57" s="954"/>
      <c r="O57" s="954"/>
      <c r="P57" s="955"/>
    </row>
    <row r="58" spans="1:16" s="547" customFormat="1" ht="46.8">
      <c r="A58" s="425" t="s">
        <v>467</v>
      </c>
      <c r="B58" s="589" t="s">
        <v>471</v>
      </c>
      <c r="C58" s="426">
        <v>5</v>
      </c>
      <c r="D58" s="426">
        <v>150</v>
      </c>
      <c r="E58" s="426">
        <v>60</v>
      </c>
      <c r="F58" s="426">
        <v>30</v>
      </c>
      <c r="G58" s="427"/>
      <c r="H58" s="427">
        <v>30</v>
      </c>
      <c r="I58" s="427">
        <v>90</v>
      </c>
      <c r="J58" s="428" t="s">
        <v>11</v>
      </c>
      <c r="K58" s="428" t="s">
        <v>457</v>
      </c>
      <c r="L58" s="428" t="s">
        <v>458</v>
      </c>
      <c r="M58" s="428" t="s">
        <v>459</v>
      </c>
      <c r="N58" s="1005" t="s">
        <v>531</v>
      </c>
      <c r="O58" s="1005" t="s">
        <v>538</v>
      </c>
      <c r="P58" s="429" t="s">
        <v>505</v>
      </c>
    </row>
    <row r="59" spans="1:16" s="547" customFormat="1" ht="46.8">
      <c r="A59" s="430" t="s">
        <v>467</v>
      </c>
      <c r="B59" s="590" t="s">
        <v>555</v>
      </c>
      <c r="C59" s="431">
        <v>4</v>
      </c>
      <c r="D59" s="431">
        <v>120</v>
      </c>
      <c r="E59" s="431">
        <v>30</v>
      </c>
      <c r="F59" s="431">
        <v>0</v>
      </c>
      <c r="G59" s="432"/>
      <c r="H59" s="432">
        <v>30</v>
      </c>
      <c r="I59" s="432">
        <v>90</v>
      </c>
      <c r="J59" s="433" t="s">
        <v>11</v>
      </c>
      <c r="K59" s="433" t="s">
        <v>457</v>
      </c>
      <c r="L59" s="433" t="s">
        <v>458</v>
      </c>
      <c r="M59" s="433" t="s">
        <v>459</v>
      </c>
      <c r="N59" s="1006" t="s">
        <v>532</v>
      </c>
      <c r="O59" s="1006" t="s">
        <v>577</v>
      </c>
      <c r="P59" s="434" t="s">
        <v>505</v>
      </c>
    </row>
    <row r="60" spans="1:16" s="547" customFormat="1" ht="62.4">
      <c r="A60" s="430" t="s">
        <v>468</v>
      </c>
      <c r="B60" s="590" t="s">
        <v>472</v>
      </c>
      <c r="C60" s="431">
        <v>5</v>
      </c>
      <c r="D60" s="431">
        <v>150</v>
      </c>
      <c r="E60" s="431">
        <v>48</v>
      </c>
      <c r="F60" s="431">
        <v>16</v>
      </c>
      <c r="G60" s="432"/>
      <c r="H60" s="432">
        <v>32</v>
      </c>
      <c r="I60" s="432">
        <v>102</v>
      </c>
      <c r="J60" s="433" t="s">
        <v>11</v>
      </c>
      <c r="K60" s="433" t="s">
        <v>457</v>
      </c>
      <c r="L60" s="433" t="s">
        <v>458</v>
      </c>
      <c r="M60" s="433" t="s">
        <v>459</v>
      </c>
      <c r="N60" s="1006" t="s">
        <v>579</v>
      </c>
      <c r="O60" s="1006" t="s">
        <v>578</v>
      </c>
      <c r="P60" s="434" t="s">
        <v>486</v>
      </c>
    </row>
    <row r="61" spans="1:16" s="547" customFormat="1" ht="47.4" thickBot="1">
      <c r="A61" s="435" t="s">
        <v>469</v>
      </c>
      <c r="B61" s="436" t="s">
        <v>419</v>
      </c>
      <c r="C61" s="437">
        <v>4</v>
      </c>
      <c r="D61" s="437">
        <v>120</v>
      </c>
      <c r="E61" s="437">
        <v>45</v>
      </c>
      <c r="F61" s="437">
        <v>30</v>
      </c>
      <c r="G61" s="438"/>
      <c r="H61" s="438">
        <v>15</v>
      </c>
      <c r="I61" s="438">
        <v>75</v>
      </c>
      <c r="J61" s="439" t="s">
        <v>11</v>
      </c>
      <c r="K61" s="439" t="s">
        <v>457</v>
      </c>
      <c r="L61" s="439" t="s">
        <v>458</v>
      </c>
      <c r="M61" s="439" t="s">
        <v>459</v>
      </c>
      <c r="N61" s="1007" t="s">
        <v>533</v>
      </c>
      <c r="O61" s="1007" t="s">
        <v>539</v>
      </c>
      <c r="P61" s="440" t="s">
        <v>504</v>
      </c>
    </row>
    <row r="66" spans="1:16" ht="18">
      <c r="B66" s="539"/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539"/>
      <c r="P66" s="539"/>
    </row>
    <row r="67" spans="1:16" ht="18">
      <c r="B67" s="956" t="s">
        <v>385</v>
      </c>
      <c r="C67" s="956"/>
      <c r="D67" s="956"/>
      <c r="E67" s="956"/>
      <c r="F67" s="422"/>
      <c r="G67" s="422"/>
      <c r="H67" s="422"/>
      <c r="I67" s="422"/>
      <c r="J67" s="422"/>
      <c r="K67" s="422"/>
      <c r="L67" s="422"/>
      <c r="M67" s="422"/>
      <c r="N67" s="1008"/>
      <c r="O67" s="956" t="s">
        <v>562</v>
      </c>
      <c r="P67" s="956"/>
    </row>
    <row r="68" spans="1:16" ht="18">
      <c r="B68" s="956" t="s">
        <v>465</v>
      </c>
      <c r="C68" s="956"/>
      <c r="D68" s="956"/>
      <c r="E68" s="956"/>
      <c r="F68" s="956"/>
      <c r="G68" s="956"/>
      <c r="H68" s="956"/>
      <c r="I68" s="422"/>
      <c r="J68" s="422"/>
      <c r="K68" s="422"/>
      <c r="L68" s="422"/>
      <c r="M68" s="422"/>
      <c r="N68" s="1008"/>
      <c r="O68" s="957" t="s">
        <v>563</v>
      </c>
      <c r="P68" s="957"/>
    </row>
    <row r="69" spans="1:16" ht="18">
      <c r="B69" s="539"/>
      <c r="C69" s="539"/>
      <c r="D69" s="539"/>
      <c r="E69" s="539"/>
      <c r="F69" s="539"/>
      <c r="G69" s="539"/>
      <c r="H69" s="539"/>
      <c r="I69" s="539"/>
      <c r="J69" s="539"/>
      <c r="K69" s="539"/>
      <c r="L69" s="539"/>
      <c r="M69" s="539"/>
      <c r="P69" s="539"/>
    </row>
    <row r="80" spans="1:16">
      <c r="A80" s="423"/>
      <c r="B80" s="931"/>
      <c r="C80" s="931"/>
      <c r="D80" s="931"/>
      <c r="E80" s="931"/>
      <c r="F80" s="931"/>
      <c r="G80" s="931"/>
      <c r="H80" s="931"/>
      <c r="I80" s="423"/>
      <c r="J80" s="423"/>
      <c r="K80" s="423"/>
      <c r="L80" s="423"/>
      <c r="M80" s="423"/>
      <c r="N80" s="1008"/>
      <c r="O80" s="931"/>
      <c r="P80" s="931"/>
    </row>
  </sheetData>
  <mergeCells count="55">
    <mergeCell ref="E22:E25"/>
    <mergeCell ref="F22:H22"/>
    <mergeCell ref="F23:F25"/>
    <mergeCell ref="G23:G25"/>
    <mergeCell ref="A1:P1"/>
    <mergeCell ref="A2:A7"/>
    <mergeCell ref="B2:B7"/>
    <mergeCell ref="C2:C7"/>
    <mergeCell ref="D2:I2"/>
    <mergeCell ref="J2:J7"/>
    <mergeCell ref="K2:K7"/>
    <mergeCell ref="L2:L7"/>
    <mergeCell ref="M2:M7"/>
    <mergeCell ref="N2:N7"/>
    <mergeCell ref="O2:O7"/>
    <mergeCell ref="P2:P7"/>
    <mergeCell ref="F4:H4"/>
    <mergeCell ref="F5:F7"/>
    <mergeCell ref="G5:G7"/>
    <mergeCell ref="H5:H7"/>
    <mergeCell ref="A8:P8"/>
    <mergeCell ref="D3:D7"/>
    <mergeCell ref="E3:H3"/>
    <mergeCell ref="I3:I7"/>
    <mergeCell ref="E4:E7"/>
    <mergeCell ref="A19:P19"/>
    <mergeCell ref="A20:A25"/>
    <mergeCell ref="B20:B25"/>
    <mergeCell ref="C20:C25"/>
    <mergeCell ref="D20:I20"/>
    <mergeCell ref="J20:J25"/>
    <mergeCell ref="K20:K25"/>
    <mergeCell ref="L20:L25"/>
    <mergeCell ref="M20:M25"/>
    <mergeCell ref="H23:H25"/>
    <mergeCell ref="N20:N25"/>
    <mergeCell ref="O20:O25"/>
    <mergeCell ref="P20:P25"/>
    <mergeCell ref="D21:D25"/>
    <mergeCell ref="E21:H21"/>
    <mergeCell ref="I21:I25"/>
    <mergeCell ref="B80:H80"/>
    <mergeCell ref="A26:P26"/>
    <mergeCell ref="A27:P27"/>
    <mergeCell ref="A32:P32"/>
    <mergeCell ref="O80:P80"/>
    <mergeCell ref="A37:P37"/>
    <mergeCell ref="A42:P42"/>
    <mergeCell ref="A47:P47"/>
    <mergeCell ref="A52:P52"/>
    <mergeCell ref="A57:P57"/>
    <mergeCell ref="B67:E67"/>
    <mergeCell ref="O67:P67"/>
    <mergeCell ref="B68:H68"/>
    <mergeCell ref="O68:P68"/>
  </mergeCells>
  <hyperlinks>
    <hyperlink ref="N29" r:id="rId1"/>
    <hyperlink ref="N46" r:id="rId2"/>
    <hyperlink ref="O28" r:id="rId3"/>
    <hyperlink ref="N28" r:id="rId4"/>
    <hyperlink ref="N30" r:id="rId5"/>
    <hyperlink ref="O29" r:id="rId6"/>
    <hyperlink ref="O31" r:id="rId7"/>
    <hyperlink ref="N31" r:id="rId8"/>
    <hyperlink ref="O33" r:id="rId9"/>
    <hyperlink ref="N33" r:id="rId10"/>
    <hyperlink ref="N34" r:id="rId11"/>
    <hyperlink ref="N36" r:id="rId12"/>
    <hyperlink ref="N38" r:id="rId13"/>
    <hyperlink ref="O39" r:id="rId14"/>
    <hyperlink ref="N39" r:id="rId15"/>
    <hyperlink ref="N41" r:id="rId16"/>
    <hyperlink ref="N43" r:id="rId17"/>
    <hyperlink ref="N44" r:id="rId18"/>
    <hyperlink ref="N48" r:id="rId19"/>
    <hyperlink ref="O48" r:id="rId20"/>
    <hyperlink ref="O49" r:id="rId21"/>
    <hyperlink ref="N49" r:id="rId22"/>
    <hyperlink ref="N51" r:id="rId23"/>
    <hyperlink ref="O51" r:id="rId24"/>
    <hyperlink ref="N53" r:id="rId25"/>
    <hyperlink ref="N56" r:id="rId26"/>
    <hyperlink ref="N58" r:id="rId27"/>
    <hyperlink ref="N59" r:id="rId28"/>
    <hyperlink ref="N61" r:id="rId29"/>
    <hyperlink ref="O53" r:id="rId30"/>
    <hyperlink ref="O56" r:id="rId31"/>
    <hyperlink ref="O58" r:id="rId32"/>
    <hyperlink ref="O61" r:id="rId33"/>
    <hyperlink ref="O30" r:id="rId34"/>
    <hyperlink ref="O13" r:id="rId35"/>
    <hyperlink ref="O36" r:id="rId36"/>
    <hyperlink ref="O35" r:id="rId37"/>
    <hyperlink ref="O38" r:id="rId38"/>
    <hyperlink ref="O41" r:id="rId39"/>
    <hyperlink ref="O44" r:id="rId40"/>
    <hyperlink ref="O46" r:id="rId41"/>
    <hyperlink ref="O45" r:id="rId42"/>
    <hyperlink ref="O43" r:id="rId43"/>
    <hyperlink ref="O16" r:id="rId44"/>
    <hyperlink ref="O14" r:id="rId45"/>
    <hyperlink ref="O10" r:id="rId46"/>
    <hyperlink ref="O12" r:id="rId47"/>
    <hyperlink ref="O11" r:id="rId48"/>
    <hyperlink ref="N9" r:id="rId49"/>
    <hyperlink ref="N54" r:id="rId50"/>
    <hyperlink ref="O54" r:id="rId51"/>
    <hyperlink ref="O9" r:id="rId52"/>
    <hyperlink ref="O59" r:id="rId53"/>
    <hyperlink ref="O60" r:id="rId54"/>
    <hyperlink ref="N60" r:id="rId55"/>
    <hyperlink ref="N55" r:id="rId56"/>
    <hyperlink ref="O55" r:id="rId57"/>
    <hyperlink ref="O34" r:id="rId58"/>
  </hyperlinks>
  <pageMargins left="0.7" right="0.7" top="0.75" bottom="0.75" header="0.3" footer="0.3"/>
  <pageSetup paperSize="9" orientation="portrait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K_PGS_01 (3)</vt:lpstr>
      <vt:lpstr>K_PGS_03</vt:lpstr>
      <vt:lpstr>RUPpgs03_з триместрами</vt:lpstr>
      <vt:lpstr>Титул магістр</vt:lpstr>
      <vt:lpstr>магістр</vt:lpstr>
      <vt:lpstr>вибіркові дисц.</vt:lpstr>
      <vt:lpstr>'K_PGS_01 (3)'!Область_друку</vt:lpstr>
      <vt:lpstr>K_PGS_03!Область_друку</vt:lpstr>
      <vt:lpstr>магістр!Область_друку</vt:lpstr>
      <vt:lpstr>'Титул магістр'!Область_друку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selector</cp:lastModifiedBy>
  <dcterms:created xsi:type="dcterms:W3CDTF">1999-02-26T08:19:35Z</dcterms:created>
  <dcterms:modified xsi:type="dcterms:W3CDTF">2023-09-03T16:54:39Z</dcterms:modified>
</cp:coreProperties>
</file>