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lector\Downloads\Зміни в НП\Не перероблені\МІРоЛ\"/>
    </mc:Choice>
  </mc:AlternateContent>
  <bookViews>
    <workbookView xWindow="0" yWindow="0" windowWidth="23040" windowHeight="9072" activeTab="1"/>
  </bookViews>
  <sheets>
    <sheet name="Титул" sheetId="1" r:id="rId1"/>
    <sheet name="фаховий молодший бакалавр" sheetId="4" r:id="rId2"/>
  </sheets>
  <definedNames>
    <definedName name="_xlnm.Print_Area" localSheetId="0">Титул!$A$1:$BB$38</definedName>
    <definedName name="_xlnm.Print_Area" localSheetId="1">'фаховий молодший бакалавр'!$A$1:$Q$69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4" l="1"/>
  <c r="I19" i="4" l="1"/>
  <c r="H19" i="4"/>
  <c r="M19" i="4" l="1"/>
  <c r="I18" i="4"/>
  <c r="H18" i="4"/>
  <c r="M18" i="4" l="1"/>
  <c r="R18" i="4"/>
  <c r="S18" i="4" s="1"/>
  <c r="I20" i="4" l="1"/>
  <c r="H20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C25" i="1"/>
  <c r="D25" i="1" s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AH25" i="1" s="1"/>
  <c r="AI25" i="1" s="1"/>
  <c r="AJ25" i="1" s="1"/>
  <c r="AK25" i="1" s="1"/>
  <c r="AL25" i="1" s="1"/>
  <c r="AM25" i="1" s="1"/>
  <c r="AN25" i="1" s="1"/>
  <c r="AO25" i="1" s="1"/>
  <c r="AP25" i="1" s="1"/>
  <c r="AQ25" i="1" s="1"/>
  <c r="AR25" i="1" s="1"/>
  <c r="AS25" i="1" s="1"/>
  <c r="AT25" i="1" s="1"/>
  <c r="AU25" i="1" s="1"/>
  <c r="AV25" i="1" s="1"/>
  <c r="AW25" i="1" s="1"/>
  <c r="AX25" i="1" s="1"/>
  <c r="AY25" i="1" s="1"/>
  <c r="AZ25" i="1" s="1"/>
  <c r="BA25" i="1" s="1"/>
  <c r="R52" i="4"/>
  <c r="R53" i="4"/>
  <c r="R54" i="4"/>
  <c r="R55" i="4"/>
  <c r="R56" i="4"/>
  <c r="M12" i="4" l="1"/>
  <c r="M13" i="4"/>
  <c r="M17" i="4"/>
  <c r="M14" i="4"/>
  <c r="M16" i="4"/>
  <c r="M11" i="4"/>
  <c r="M15" i="4"/>
  <c r="M20" i="4"/>
  <c r="I25" i="4"/>
  <c r="Q23" i="4"/>
  <c r="P23" i="4"/>
  <c r="L23" i="4"/>
  <c r="J23" i="4"/>
  <c r="G23" i="4"/>
  <c r="H25" i="4"/>
  <c r="M25" i="4" l="1"/>
  <c r="R25" i="4"/>
  <c r="S25" i="4" s="1"/>
  <c r="I24" i="4" l="1"/>
  <c r="I23" i="4" s="1"/>
  <c r="H24" i="4"/>
  <c r="H23" i="4" s="1"/>
  <c r="U48" i="4"/>
  <c r="V48" i="4"/>
  <c r="W48" i="4"/>
  <c r="T48" i="4"/>
  <c r="R17" i="4" l="1"/>
  <c r="S17" i="4" s="1"/>
  <c r="R20" i="4"/>
  <c r="S20" i="4" s="1"/>
  <c r="R11" i="4"/>
  <c r="S11" i="4" s="1"/>
  <c r="R12" i="4"/>
  <c r="S12" i="4" s="1"/>
  <c r="R13" i="4"/>
  <c r="S13" i="4" s="1"/>
  <c r="R14" i="4"/>
  <c r="S14" i="4" s="1"/>
  <c r="R15" i="4"/>
  <c r="S15" i="4" s="1"/>
  <c r="R16" i="4"/>
  <c r="S16" i="4" s="1"/>
  <c r="R24" i="4"/>
  <c r="S24" i="4" s="1"/>
  <c r="M24" i="4"/>
  <c r="M23" i="4" s="1"/>
  <c r="Q42" i="4"/>
  <c r="P42" i="4"/>
  <c r="I44" i="4" l="1"/>
  <c r="I46" i="4"/>
  <c r="I45" i="4"/>
  <c r="I43" i="4"/>
  <c r="F47" i="4"/>
  <c r="F51" i="4" s="1"/>
  <c r="D47" i="4"/>
  <c r="C47" i="4"/>
  <c r="H45" i="4"/>
  <c r="H46" i="4"/>
  <c r="H44" i="4"/>
  <c r="H43" i="4"/>
  <c r="L42" i="4"/>
  <c r="K42" i="4"/>
  <c r="J42" i="4"/>
  <c r="H42" i="4"/>
  <c r="Q40" i="4"/>
  <c r="Q47" i="4" s="1"/>
  <c r="P40" i="4"/>
  <c r="P47" i="4" s="1"/>
  <c r="O40" i="4"/>
  <c r="O47" i="4" s="1"/>
  <c r="N40" i="4"/>
  <c r="N47" i="4" s="1"/>
  <c r="L40" i="4"/>
  <c r="K40" i="4"/>
  <c r="J40" i="4"/>
  <c r="G40" i="4"/>
  <c r="G47" i="4" s="1"/>
  <c r="E40" i="4"/>
  <c r="E47" i="4" s="1"/>
  <c r="E51" i="4" s="1"/>
  <c r="I39" i="4"/>
  <c r="H39" i="4"/>
  <c r="I38" i="4"/>
  <c r="H38" i="4"/>
  <c r="I37" i="4"/>
  <c r="H37" i="4"/>
  <c r="I36" i="4"/>
  <c r="H36" i="4"/>
  <c r="I35" i="4"/>
  <c r="H35" i="4"/>
  <c r="I33" i="4"/>
  <c r="H33" i="4"/>
  <c r="I31" i="4"/>
  <c r="H31" i="4"/>
  <c r="I32" i="4"/>
  <c r="H32" i="4"/>
  <c r="I34" i="4"/>
  <c r="H34" i="4"/>
  <c r="I30" i="4"/>
  <c r="H30" i="4"/>
  <c r="I29" i="4"/>
  <c r="H29" i="4"/>
  <c r="D26" i="4"/>
  <c r="C26" i="4"/>
  <c r="O23" i="4"/>
  <c r="N23" i="4"/>
  <c r="K23" i="4"/>
  <c r="Q21" i="4"/>
  <c r="P21" i="4"/>
  <c r="O21" i="4"/>
  <c r="N21" i="4"/>
  <c r="L21" i="4"/>
  <c r="K21" i="4"/>
  <c r="J21" i="4"/>
  <c r="G26" i="4"/>
  <c r="B8" i="4"/>
  <c r="C8" i="4" s="1"/>
  <c r="D8" i="4" s="1"/>
  <c r="E8" i="4" s="1"/>
  <c r="F8" i="4" s="1"/>
  <c r="G8" i="4" s="1"/>
  <c r="H8" i="4" s="1"/>
  <c r="I8" i="4" s="1"/>
  <c r="J8" i="4" s="1"/>
  <c r="K8" i="4" s="1"/>
  <c r="L8" i="4" s="1"/>
  <c r="M8" i="4" s="1"/>
  <c r="N8" i="4" s="1"/>
  <c r="O8" i="4" s="1"/>
  <c r="P8" i="4" s="1"/>
  <c r="Q8" i="4" s="1"/>
  <c r="O5" i="4"/>
  <c r="P5" i="4" s="1"/>
  <c r="Q5" i="4" s="1"/>
  <c r="M37" i="1"/>
  <c r="K37" i="1"/>
  <c r="H37" i="1"/>
  <c r="F37" i="1"/>
  <c r="D37" i="1"/>
  <c r="B37" i="1"/>
  <c r="O36" i="1"/>
  <c r="O35" i="1"/>
  <c r="M43" i="4" l="1"/>
  <c r="G51" i="4"/>
  <c r="H48" i="4" s="1"/>
  <c r="R29" i="4"/>
  <c r="S29" i="4" s="1"/>
  <c r="R30" i="4"/>
  <c r="S30" i="4" s="1"/>
  <c r="R34" i="4"/>
  <c r="S34" i="4" s="1"/>
  <c r="R32" i="4"/>
  <c r="S32" i="4" s="1"/>
  <c r="R31" i="4"/>
  <c r="S31" i="4" s="1"/>
  <c r="R33" i="4"/>
  <c r="S33" i="4" s="1"/>
  <c r="R35" i="4"/>
  <c r="S35" i="4" s="1"/>
  <c r="R36" i="4"/>
  <c r="S36" i="4" s="1"/>
  <c r="R45" i="4"/>
  <c r="S45" i="4" s="1"/>
  <c r="R44" i="4"/>
  <c r="S44" i="4" s="1"/>
  <c r="D51" i="4"/>
  <c r="L26" i="4"/>
  <c r="R43" i="4"/>
  <c r="S43" i="4" s="1"/>
  <c r="I21" i="4"/>
  <c r="I26" i="4" s="1"/>
  <c r="I40" i="4"/>
  <c r="K26" i="4"/>
  <c r="R46" i="4"/>
  <c r="S46" i="4" s="1"/>
  <c r="N26" i="4"/>
  <c r="N51" i="4" s="1"/>
  <c r="J26" i="4"/>
  <c r="H40" i="4"/>
  <c r="H47" i="4" s="1"/>
  <c r="H21" i="4"/>
  <c r="H26" i="4" s="1"/>
  <c r="M44" i="4"/>
  <c r="P26" i="4"/>
  <c r="P51" i="4" s="1"/>
  <c r="K47" i="4"/>
  <c r="O26" i="4"/>
  <c r="O51" i="4" s="1"/>
  <c r="M29" i="4"/>
  <c r="M30" i="4"/>
  <c r="M34" i="4"/>
  <c r="M31" i="4"/>
  <c r="M33" i="4"/>
  <c r="M37" i="4"/>
  <c r="M38" i="4"/>
  <c r="M39" i="4"/>
  <c r="C51" i="4"/>
  <c r="M36" i="4"/>
  <c r="M35" i="4"/>
  <c r="M32" i="4"/>
  <c r="M45" i="4"/>
  <c r="M46" i="4"/>
  <c r="I42" i="4"/>
  <c r="L47" i="4"/>
  <c r="J47" i="4"/>
  <c r="Q26" i="4"/>
  <c r="Q51" i="4" s="1"/>
  <c r="O37" i="1"/>
  <c r="R51" i="4" l="1"/>
  <c r="L51" i="4"/>
  <c r="I47" i="4"/>
  <c r="I51" i="4" s="1"/>
  <c r="H51" i="4"/>
  <c r="K51" i="4"/>
  <c r="J51" i="4"/>
  <c r="M21" i="4"/>
  <c r="M26" i="4" s="1"/>
  <c r="H49" i="4"/>
  <c r="M40" i="4"/>
  <c r="M42" i="4"/>
  <c r="M47" i="4" l="1"/>
  <c r="M51" i="4" s="1"/>
</calcChain>
</file>

<file path=xl/sharedStrings.xml><?xml version="1.0" encoding="utf-8"?>
<sst xmlns="http://schemas.openxmlformats.org/spreadsheetml/2006/main" count="285" uniqueCount="181">
  <si>
    <t>Відкритий міжнародний університет розвитку людини "Україна"</t>
  </si>
  <si>
    <t>Президент Відкритого</t>
  </si>
  <si>
    <t>міжнародного університету</t>
  </si>
  <si>
    <t>Н А В Ч А Л Ь Н И Й    П Л А Н</t>
  </si>
  <si>
    <t>розвитку людини "Україна"</t>
  </si>
  <si>
    <r>
      <rPr>
        <sz val="12"/>
        <rFont val="Times New Roman"/>
        <family val="1"/>
        <charset val="204"/>
      </rPr>
      <t>підготовки</t>
    </r>
    <r>
      <rPr>
        <b/>
        <sz val="12"/>
        <rFont val="Times New Roman"/>
        <family val="1"/>
        <charset val="204"/>
      </rPr>
      <t xml:space="preserve"> фахового молодшого бакалавра</t>
    </r>
  </si>
  <si>
    <t xml:space="preserve">                                                        </t>
  </si>
  <si>
    <t xml:space="preserve">                                                                                                 </t>
  </si>
  <si>
    <r>
      <t>Строк навчання</t>
    </r>
    <r>
      <rPr>
        <sz val="12"/>
        <rFont val="Times New Roman"/>
        <family val="1"/>
        <charset val="204"/>
      </rPr>
      <t xml:space="preserve"> </t>
    </r>
    <r>
      <rPr>
        <u/>
        <sz val="12"/>
        <rFont val="Times New Roman"/>
        <family val="1"/>
        <charset val="204"/>
      </rPr>
      <t>3 роки і 10 місяців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</si>
  <si>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</si>
  <si>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</si>
  <si>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</si>
  <si>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</si>
  <si>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</si>
  <si>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</si>
  <si>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</si>
  <si>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</si>
  <si>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</si>
  <si>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</si>
  <si>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</si>
  <si>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</si>
  <si>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</si>
  <si>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</si>
  <si>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</si>
  <si>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</si>
  <si>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>С</t>
  </si>
  <si>
    <t>К</t>
  </si>
  <si>
    <t>П</t>
  </si>
  <si>
    <t>ІІ</t>
  </si>
  <si>
    <t>Е</t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</si>
  <si>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Е – складання випускового екзамену. </t>
    </r>
  </si>
  <si>
    <t>II. ЗВЕДЕНІ ДАНІ ПРО БЮДЖЕТ ЧАСУ, тижні</t>
  </si>
  <si>
    <t>ІІІ. ПРАКТИКА</t>
  </si>
  <si>
    <t>IV.  АТЕСТАЦІЯ</t>
  </si>
  <si>
    <t>Теоретичне 
навчання</t>
  </si>
  <si>
    <t>Екзамена-ційна сесія</t>
  </si>
  <si>
    <t>Практика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</si>
  <si>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</si>
  <si>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</si>
  <si>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</si>
  <si>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</si>
  <si>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</si>
  <si>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</si>
  <si>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Ознайомча практика</t>
  </si>
  <si>
    <t>Економіка підприємства</t>
  </si>
  <si>
    <t>Виробнича практика</t>
  </si>
  <si>
    <t>Разом</t>
  </si>
  <si>
    <t>V. ПЛАН НАВЧАЛЬНОГО ПРОЦЕСУ</t>
  </si>
  <si>
    <t>Шифр за ОПП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</si>
  <si>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</si>
  <si>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</si>
  <si>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</si>
  <si>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</si>
  <si>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</si>
  <si>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</si>
  <si>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</si>
  <si>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</si>
  <si>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</si>
  <si>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</si>
  <si>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</si>
  <si>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I курс</t>
  </si>
  <si>
    <t>II курс</t>
  </si>
  <si>
    <t>роботи</t>
  </si>
  <si>
    <t>розрахункові роботи</t>
  </si>
  <si>
    <t>всього</t>
  </si>
  <si>
    <t>у тому числі:</t>
  </si>
  <si>
    <t>семестри</t>
  </si>
  <si>
    <t>лекції</t>
  </si>
  <si>
    <t>лабораторні</t>
  </si>
  <si>
    <t>практичні</t>
  </si>
  <si>
    <t>кількість тижнів у семестрі</t>
  </si>
  <si>
    <t>І. ЦИКЛ ЗАГАЛЬНОЇ ПІДГОТОВКИ</t>
  </si>
  <si>
    <t>1.1. Обов’язкові компоненти освітньої програми</t>
  </si>
  <si>
    <t>ОК 1.1</t>
  </si>
  <si>
    <t>Україна в контексті світового розвитку</t>
  </si>
  <si>
    <t>ОК 1.2</t>
  </si>
  <si>
    <t>Українська мова (за професійним спрямуванням)</t>
  </si>
  <si>
    <t>ОК 1.3</t>
  </si>
  <si>
    <t>ОК 1.4</t>
  </si>
  <si>
    <t>Інформаційні технології</t>
  </si>
  <si>
    <t>ОК 1.5</t>
  </si>
  <si>
    <t>Основи наукових досліджень та академічного письма</t>
  </si>
  <si>
    <t>ОК 1.6</t>
  </si>
  <si>
    <t>Інклюзивне суспільство</t>
  </si>
  <si>
    <t>ОК 1.7</t>
  </si>
  <si>
    <t>Основи навчання студентів (самоуправління навчанням)</t>
  </si>
  <si>
    <t>1.2. Вибіркові компоненти освітньої програми</t>
  </si>
  <si>
    <t>ВК 1.1</t>
  </si>
  <si>
    <t>Всього за циклом загальної підготовки</t>
  </si>
  <si>
    <t>ОК 2.1</t>
  </si>
  <si>
    <t>ОК 2.2</t>
  </si>
  <si>
    <t>ОК 2.3</t>
  </si>
  <si>
    <t>Стандартизація і сертифікація продукції та послуг</t>
  </si>
  <si>
    <t>ОК 2.4</t>
  </si>
  <si>
    <t>Гігієна і санітарія в галузі</t>
  </si>
  <si>
    <t>ОК 2.5</t>
  </si>
  <si>
    <t>ОК 2.6</t>
  </si>
  <si>
    <t>ОК 2.7</t>
  </si>
  <si>
    <t>Устаткування закладів готельно-ресторанного господарства</t>
  </si>
  <si>
    <t>ОК 2.8</t>
  </si>
  <si>
    <t>Естетичне оформлення готелів</t>
  </si>
  <si>
    <t>Організація і технологія обслуговування в готелях</t>
  </si>
  <si>
    <t>Організація і технологія обслуговування на підприємствах харчування</t>
  </si>
  <si>
    <t>ПР 1</t>
  </si>
  <si>
    <t>ПР 2</t>
  </si>
  <si>
    <t>2.2. Вибіркові компоненти освітньої програми</t>
  </si>
  <si>
    <t>ВК 2.1</t>
  </si>
  <si>
    <t>ВК 2.2</t>
  </si>
  <si>
    <t>ВК 2.3</t>
  </si>
  <si>
    <t>ВК 2.4</t>
  </si>
  <si>
    <t xml:space="preserve">ЗАГАЛЬНА КІЛЬКІСТЬ ГОДИН </t>
  </si>
  <si>
    <t>Максимально можлива кількість годин на тиждень</t>
  </si>
  <si>
    <t>Кількість екзаменів</t>
  </si>
  <si>
    <t>Кількість заліків</t>
  </si>
  <si>
    <t>Кількість курсових робіт</t>
  </si>
  <si>
    <t>ПОГОДЖЕНО</t>
  </si>
  <si>
    <t xml:space="preserve">Голова циклової комісії </t>
  </si>
  <si>
    <t>ІІ. ЦИКЛ ПРОФЕСІЙНОЇ ПІДГОТОВКИ</t>
  </si>
  <si>
    <t>2.1. Обов’язкові компоненти освітньої програми</t>
  </si>
  <si>
    <t xml:space="preserve">Голова Науково-методичного </t>
  </si>
  <si>
    <t xml:space="preserve">Всього за циклом професійної підготовки </t>
  </si>
  <si>
    <t>Частка компонент загального циклу в загальному обсязі освітньої програми, %</t>
  </si>
  <si>
    <t>Частка вибіркових компонент у загальному обсязі освітньої програми, %</t>
  </si>
  <si>
    <t>Всього за п. 1.2</t>
  </si>
  <si>
    <t>Всього за п.1.1</t>
  </si>
  <si>
    <t>Всього за п. 2.1</t>
  </si>
  <si>
    <t>Всього за п. 2.2</t>
  </si>
  <si>
    <t>Виконання дипломного проєкту 
(роботи)</t>
  </si>
  <si>
    <t>Проєктування закладів готельно-ресторанного господарства</t>
  </si>
  <si>
    <t>Кількість курсових проєктів</t>
  </si>
  <si>
    <t>ЗАТВЕРДЖУЮ</t>
  </si>
  <si>
    <t>ЗАТВЕРДЖЕНО</t>
  </si>
  <si>
    <t>рішенням Вченої ради</t>
  </si>
  <si>
    <t>Відкритого міжнародного університету</t>
  </si>
  <si>
    <t>освітньо-професійного рівня фахової передвищої освіти</t>
  </si>
  <si>
    <t>на основі повної середньої освіти</t>
  </si>
  <si>
    <t>Освітньо-професійна програма</t>
  </si>
  <si>
    <r>
      <t xml:space="preserve">Спеціальність </t>
    </r>
    <r>
      <rPr>
        <u/>
        <sz val="12"/>
        <rFont val="Times New Roman"/>
        <family val="1"/>
        <charset val="204"/>
      </rPr>
      <t>241 Готельно-ресторанна справа</t>
    </r>
  </si>
  <si>
    <t>Назва</t>
  </si>
  <si>
    <t>Форма атестації                                           (іспит, дипломний проєкт (робота))</t>
  </si>
  <si>
    <t xml:space="preserve">Директор Миколаївського </t>
  </si>
  <si>
    <t>фахового коледжу</t>
  </si>
  <si>
    <t>Дисципліни вільного вибору студентів із загальноуніверситетського каталогу дисциплін циклу загальної підготовки</t>
  </si>
  <si>
    <t>Іноземна мова</t>
  </si>
  <si>
    <t>Дисципліни вільного вибору студентів із загальноуніверситетського каталогу дисциплін циклу професійної підготовки</t>
  </si>
  <si>
    <t>Миколаївський фаховий коледж</t>
  </si>
  <si>
    <t>ОК 1.8</t>
  </si>
  <si>
    <t>ВК 1.2</t>
  </si>
  <si>
    <t>Комплексний кваліфікаційний іспит</t>
  </si>
  <si>
    <t>Проректор з освітньої</t>
  </si>
  <si>
    <t>діяльності</t>
  </si>
  <si>
    <t>з економіки та підприємництва</t>
  </si>
  <si>
    <t>"ГОТЕЛЬНО-РЕСТОРАННА СПРАВА"</t>
  </si>
  <si>
    <r>
      <t xml:space="preserve">Галузь знань </t>
    </r>
    <r>
      <rPr>
        <b/>
        <u/>
        <sz val="12"/>
        <rFont val="Times New Roman"/>
        <family val="1"/>
        <charset val="204"/>
      </rPr>
      <t>24 Сфера обслуговування</t>
    </r>
  </si>
  <si>
    <r>
      <rPr>
        <b/>
        <sz val="10"/>
        <rFont val="Times New Roman"/>
        <family val="1"/>
        <charset val="204"/>
      </rPr>
      <t xml:space="preserve">Форма навчання: </t>
    </r>
    <r>
      <rPr>
        <b/>
        <u/>
        <sz val="12"/>
        <rFont val="Times New Roman"/>
        <family val="1"/>
        <charset val="204"/>
      </rPr>
      <t>денна, заочна</t>
    </r>
  </si>
  <si>
    <r>
      <rPr>
        <b/>
        <sz val="10"/>
        <rFont val="Times New Roman"/>
        <family val="1"/>
        <charset val="204"/>
      </rPr>
      <t xml:space="preserve">Строк навчання: </t>
    </r>
    <r>
      <rPr>
        <b/>
        <sz val="12"/>
        <rFont val="Times New Roman"/>
        <family val="1"/>
        <charset val="204"/>
      </rPr>
      <t xml:space="preserve">1 </t>
    </r>
    <r>
      <rPr>
        <b/>
        <u/>
        <sz val="12"/>
        <rFont val="Times New Roman"/>
        <family val="1"/>
        <charset val="204"/>
      </rPr>
      <t xml:space="preserve"> рік і 10 місяців</t>
    </r>
  </si>
  <si>
    <t>II</t>
  </si>
  <si>
    <t>об'єднання з харчових технологій та</t>
  </si>
  <si>
    <t>готельно-ресторанної справи</t>
  </si>
  <si>
    <r>
      <t>Кваліфікація</t>
    </r>
    <r>
      <rPr>
        <sz val="10"/>
        <color indexed="10"/>
        <rFont val="Times New Roman"/>
        <family val="1"/>
        <charset val="204"/>
      </rPr>
      <t>:</t>
    </r>
    <r>
      <rPr>
        <sz val="10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>фаховий молодший бакалавр з готельно-ресторанної справи</t>
    </r>
  </si>
  <si>
    <t>______________ Світлана КАНДЮК-ЛЕБІДЬ</t>
  </si>
  <si>
    <t>______________  Руслан СКУПСЬКИЙ</t>
  </si>
  <si>
    <t>___________ Оксана КОЛЯДА</t>
  </si>
  <si>
    <t>_____________ Петро ТАЛАНЧУК</t>
  </si>
  <si>
    <t xml:space="preserve">______________Антоніна РАТУШЕНКО  </t>
  </si>
  <si>
    <t>протокол № 3</t>
  </si>
  <si>
    <t>Фізична культура (Фізичне виховання. Основи здорового способу життя. Психологія стресу і стресостійкості особистості)</t>
  </si>
  <si>
    <t>ОК 1.9</t>
  </si>
  <si>
    <t>Охорона праці, безпека життєдіяльності та цивільний захист</t>
  </si>
  <si>
    <t>ID за базою ЄДЕБО 44611</t>
  </si>
  <si>
    <t>Начальник відділу</t>
  </si>
  <si>
    <t>методичної роботи</t>
  </si>
  <si>
    <t>______________Вікторія БАУЛА</t>
  </si>
  <si>
    <t>ОК 1.10</t>
  </si>
  <si>
    <t>"26" квітня 2024 року</t>
  </si>
  <si>
    <t>від "26" квітня 2024 року</t>
  </si>
  <si>
    <t>"8" квітня 2024 р.</t>
  </si>
  <si>
    <t>"12" березня 2024 р.</t>
  </si>
  <si>
    <t>"11"  квітня 2024 р.</t>
  </si>
  <si>
    <t>"18" квітня 2024 р.</t>
  </si>
  <si>
    <t>Іноземна мова (за професійним спрямуванням)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</si>
</sst>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1\.00"/>
    <numFmt numFmtId="165" formatCode="\2\.0"/>
    <numFmt numFmtId="166" formatCode="0.0"/>
    <numFmt numFmtId="167" formatCode="\3\.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sz val="12"/>
      <color indexed="5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4"/>
      <color indexed="12"/>
      <name val="Arial Cyr"/>
      <charset val="204"/>
    </font>
    <font>
      <b/>
      <u/>
      <sz val="12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</fills>
  <borders count="7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8" fillId="0" borderId="0"/>
  </cellStyleXfs>
  <cellXfs count="486">
    <xf numFmtId="0" fontId="0" fillId="0" borderId="0" xfId="0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vertical="center" wrapText="1"/>
    </xf>
    <xf numFmtId="0" fontId="5" fillId="0" borderId="0" xfId="2" applyFont="1" applyAlignment="1">
      <alignment vertical="center" wrapText="1"/>
    </xf>
    <xf numFmtId="0" fontId="3" fillId="0" borderId="0" xfId="2" applyFont="1" applyAlignment="1">
      <alignment vertical="center"/>
    </xf>
    <xf numFmtId="0" fontId="7" fillId="0" borderId="0" xfId="2" applyFont="1" applyAlignment="1">
      <alignment vertical="center" wrapText="1"/>
    </xf>
    <xf numFmtId="0" fontId="4" fillId="0" borderId="0" xfId="2" applyFont="1"/>
    <xf numFmtId="0" fontId="10" fillId="0" borderId="0" xfId="2" applyFont="1" applyAlignment="1">
      <alignment horizontal="center" vertical="top"/>
    </xf>
    <xf numFmtId="0" fontId="17" fillId="0" borderId="0" xfId="3" applyFont="1"/>
    <xf numFmtId="0" fontId="10" fillId="0" borderId="0" xfId="3" applyFont="1"/>
    <xf numFmtId="0" fontId="2" fillId="0" borderId="0" xfId="2"/>
    <xf numFmtId="0" fontId="4" fillId="0" borderId="0" xfId="3" applyFont="1"/>
    <xf numFmtId="0" fontId="10" fillId="0" borderId="0" xfId="2" applyFont="1"/>
    <xf numFmtId="0" fontId="18" fillId="0" borderId="0" xfId="2" applyFont="1"/>
    <xf numFmtId="0" fontId="8" fillId="0" borderId="51" xfId="0" applyFont="1" applyBorder="1" applyAlignment="1">
      <alignment horizontal="centerContinuous" vertical="center"/>
    </xf>
    <xf numFmtId="0" fontId="8" fillId="0" borderId="52" xfId="0" applyFont="1" applyBorder="1" applyAlignment="1">
      <alignment horizontal="centerContinuous" vertical="center"/>
    </xf>
    <xf numFmtId="0" fontId="8" fillId="0" borderId="26" xfId="0" applyFont="1" applyBorder="1" applyAlignment="1">
      <alignment horizontal="centerContinuous" vertical="center"/>
    </xf>
    <xf numFmtId="0" fontId="8" fillId="0" borderId="53" xfId="0" applyFont="1" applyBorder="1" applyAlignment="1">
      <alignment horizontal="centerContinuous" vertical="center"/>
    </xf>
    <xf numFmtId="0" fontId="8" fillId="0" borderId="28" xfId="0" applyFont="1" applyBorder="1" applyAlignment="1">
      <alignment horizontal="centerContinuous" vertical="center"/>
    </xf>
    <xf numFmtId="1" fontId="15" fillId="2" borderId="49" xfId="0" applyNumberFormat="1" applyFont="1" applyFill="1" applyBorder="1" applyAlignment="1">
      <alignment horizontal="center" vertical="center"/>
    </xf>
    <xf numFmtId="1" fontId="19" fillId="2" borderId="49" xfId="0" applyNumberFormat="1" applyFont="1" applyFill="1" applyBorder="1" applyAlignment="1">
      <alignment horizontal="center" vertical="center"/>
    </xf>
    <xf numFmtId="1" fontId="19" fillId="2" borderId="50" xfId="0" applyNumberFormat="1" applyFont="1" applyFill="1" applyBorder="1" applyAlignment="1">
      <alignment horizontal="center" vertical="center"/>
    </xf>
    <xf numFmtId="1" fontId="15" fillId="2" borderId="59" xfId="0" applyNumberFormat="1" applyFont="1" applyFill="1" applyBorder="1" applyAlignment="1" applyProtection="1">
      <alignment horizontal="center" vertical="center"/>
      <protection locked="0"/>
    </xf>
    <xf numFmtId="2" fontId="19" fillId="0" borderId="21" xfId="0" applyNumberFormat="1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>
      <alignment horizontal="center" vertical="center"/>
    </xf>
    <xf numFmtId="1" fontId="15" fillId="2" borderId="13" xfId="0" applyNumberFormat="1" applyFont="1" applyFill="1" applyBorder="1" applyAlignment="1">
      <alignment horizontal="center" vertical="center"/>
    </xf>
    <xf numFmtId="1" fontId="19" fillId="2" borderId="14" xfId="0" applyNumberFormat="1" applyFont="1" applyFill="1" applyBorder="1" applyAlignment="1">
      <alignment horizontal="center" vertical="center"/>
    </xf>
    <xf numFmtId="1" fontId="15" fillId="2" borderId="44" xfId="0" applyNumberFormat="1" applyFont="1" applyFill="1" applyBorder="1" applyAlignment="1" applyProtection="1">
      <alignment horizontal="center" vertical="center"/>
      <protection locked="0"/>
    </xf>
    <xf numFmtId="1" fontId="19" fillId="2" borderId="16" xfId="0" applyNumberFormat="1" applyFont="1" applyFill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 vertical="center"/>
    </xf>
    <xf numFmtId="1" fontId="19" fillId="2" borderId="17" xfId="0" applyNumberFormat="1" applyFont="1" applyFill="1" applyBorder="1" applyAlignment="1">
      <alignment horizontal="center" vertical="center"/>
    </xf>
    <xf numFmtId="1" fontId="15" fillId="2" borderId="11" xfId="0" applyNumberFormat="1" applyFont="1" applyFill="1" applyBorder="1" applyAlignment="1" applyProtection="1">
      <alignment horizontal="center" vertical="center"/>
      <protection locked="0"/>
    </xf>
    <xf numFmtId="165" fontId="19" fillId="2" borderId="57" xfId="0" applyNumberFormat="1" applyFont="1" applyFill="1" applyBorder="1" applyAlignment="1" applyProtection="1">
      <alignment horizontal="center" vertical="center"/>
      <protection locked="0"/>
    </xf>
    <xf numFmtId="0" fontId="15" fillId="2" borderId="45" xfId="0" applyNumberFormat="1" applyFont="1" applyFill="1" applyBorder="1" applyAlignment="1" applyProtection="1">
      <alignment horizontal="center" vertical="center"/>
      <protection locked="0"/>
    </xf>
    <xf numFmtId="0" fontId="19" fillId="2" borderId="45" xfId="0" applyFont="1" applyFill="1" applyBorder="1" applyAlignment="1" applyProtection="1">
      <alignment horizontal="center" vertical="center"/>
      <protection locked="0"/>
    </xf>
    <xf numFmtId="0" fontId="19" fillId="2" borderId="45" xfId="0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1" fontId="19" fillId="2" borderId="15" xfId="0" applyNumberFormat="1" applyFont="1" applyFill="1" applyBorder="1" applyAlignment="1">
      <alignment horizontal="center" vertical="center"/>
    </xf>
    <xf numFmtId="0" fontId="19" fillId="2" borderId="34" xfId="0" applyFont="1" applyFill="1" applyBorder="1" applyAlignment="1">
      <alignment horizontal="center" vertical="center"/>
    </xf>
    <xf numFmtId="2" fontId="19" fillId="0" borderId="66" xfId="0" applyNumberFormat="1" applyFont="1" applyBorder="1" applyAlignment="1" applyProtection="1">
      <alignment horizontal="center" vertical="center" wrapText="1"/>
      <protection locked="0"/>
    </xf>
    <xf numFmtId="0" fontId="19" fillId="2" borderId="60" xfId="0" applyFont="1" applyFill="1" applyBorder="1" applyAlignment="1" applyProtection="1">
      <alignment vertical="center" wrapText="1"/>
      <protection locked="0"/>
    </xf>
    <xf numFmtId="0" fontId="19" fillId="2" borderId="49" xfId="0" applyFont="1" applyFill="1" applyBorder="1" applyAlignment="1" applyProtection="1">
      <alignment vertical="center" wrapText="1"/>
      <protection locked="0"/>
    </xf>
    <xf numFmtId="0" fontId="19" fillId="2" borderId="9" xfId="0" applyFont="1" applyFill="1" applyBorder="1" applyAlignment="1" applyProtection="1">
      <alignment vertical="center" wrapText="1"/>
      <protection locked="0"/>
    </xf>
    <xf numFmtId="1" fontId="15" fillId="2" borderId="46" xfId="0" applyNumberFormat="1" applyFont="1" applyFill="1" applyBorder="1" applyAlignment="1" applyProtection="1">
      <alignment horizontal="center" vertical="center"/>
      <protection locked="0"/>
    </xf>
    <xf numFmtId="0" fontId="19" fillId="2" borderId="8" xfId="0" applyFont="1" applyFill="1" applyBorder="1" applyAlignment="1" applyProtection="1">
      <alignment vertical="center" wrapText="1"/>
      <protection locked="0"/>
    </xf>
    <xf numFmtId="0" fontId="12" fillId="7" borderId="55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right" vertical="center"/>
    </xf>
    <xf numFmtId="1" fontId="12" fillId="2" borderId="54" xfId="0" applyNumberFormat="1" applyFont="1" applyFill="1" applyBorder="1" applyAlignment="1">
      <alignment horizontal="center" vertical="center"/>
    </xf>
    <xf numFmtId="1" fontId="15" fillId="2" borderId="60" xfId="0" applyNumberFormat="1" applyFont="1" applyFill="1" applyBorder="1" applyAlignment="1">
      <alignment horizontal="center" vertical="center"/>
    </xf>
    <xf numFmtId="1" fontId="15" fillId="2" borderId="5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1" fontId="15" fillId="2" borderId="12" xfId="0" applyNumberFormat="1" applyFont="1" applyFill="1" applyBorder="1" applyAlignment="1">
      <alignment horizontal="center" vertical="center"/>
    </xf>
    <xf numFmtId="1" fontId="15" fillId="2" borderId="30" xfId="0" applyNumberFormat="1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2" fillId="7" borderId="61" xfId="0" applyFont="1" applyFill="1" applyBorder="1" applyAlignment="1">
      <alignment horizontal="center" vertical="center"/>
    </xf>
    <xf numFmtId="1" fontId="12" fillId="7" borderId="62" xfId="0" applyNumberFormat="1" applyFont="1" applyFill="1" applyBorder="1" applyAlignment="1">
      <alignment horizontal="center" vertical="center"/>
    </xf>
    <xf numFmtId="1" fontId="12" fillId="7" borderId="40" xfId="0" applyNumberFormat="1" applyFont="1" applyFill="1" applyBorder="1" applyAlignment="1">
      <alignment horizontal="center" vertical="center"/>
    </xf>
    <xf numFmtId="1" fontId="12" fillId="7" borderId="55" xfId="0" applyNumberFormat="1" applyFont="1" applyFill="1" applyBorder="1" applyAlignment="1">
      <alignment horizontal="center" vertical="center"/>
    </xf>
    <xf numFmtId="1" fontId="12" fillId="7" borderId="42" xfId="0" applyNumberFormat="1" applyFont="1" applyFill="1" applyBorder="1" applyAlignment="1">
      <alignment horizontal="center" vertical="center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9" xfId="0" applyFont="1" applyFill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1" fontId="19" fillId="3" borderId="9" xfId="0" applyNumberFormat="1" applyFont="1" applyFill="1" applyBorder="1" applyAlignment="1" applyProtection="1">
      <alignment horizontal="center" vertical="center"/>
      <protection locked="0"/>
    </xf>
    <xf numFmtId="1" fontId="19" fillId="3" borderId="22" xfId="0" applyNumberFormat="1" applyFont="1" applyFill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left" vertical="center" wrapText="1"/>
      <protection locked="0"/>
    </xf>
    <xf numFmtId="0" fontId="19" fillId="0" borderId="9" xfId="0" applyFont="1" applyBorder="1" applyAlignment="1" applyProtection="1">
      <alignment vertical="center"/>
      <protection locked="0"/>
    </xf>
    <xf numFmtId="0" fontId="19" fillId="0" borderId="9" xfId="0" applyFont="1" applyBorder="1" applyAlignment="1" applyProtection="1">
      <alignment horizontal="left" vertical="center"/>
      <protection locked="0"/>
    </xf>
    <xf numFmtId="0" fontId="19" fillId="0" borderId="0" xfId="0" applyFont="1" applyAlignment="1">
      <alignment vertical="center"/>
    </xf>
    <xf numFmtId="0" fontId="21" fillId="5" borderId="55" xfId="0" applyFont="1" applyFill="1" applyBorder="1" applyAlignment="1">
      <alignment horizontal="center" vertical="center"/>
    </xf>
    <xf numFmtId="1" fontId="21" fillId="5" borderId="62" xfId="0" applyNumberFormat="1" applyFont="1" applyFill="1" applyBorder="1" applyAlignment="1">
      <alignment horizontal="center" vertical="center"/>
    </xf>
    <xf numFmtId="9" fontId="21" fillId="5" borderId="63" xfId="1" applyFont="1" applyFill="1" applyBorder="1" applyAlignment="1">
      <alignment horizontal="center" vertical="center"/>
    </xf>
    <xf numFmtId="1" fontId="21" fillId="5" borderId="55" xfId="0" applyNumberFormat="1" applyFont="1" applyFill="1" applyBorder="1" applyAlignment="1">
      <alignment horizontal="center" vertical="center"/>
    </xf>
    <xf numFmtId="1" fontId="21" fillId="5" borderId="61" xfId="0" applyNumberFormat="1" applyFont="1" applyFill="1" applyBorder="1" applyAlignment="1">
      <alignment horizontal="center" vertical="center"/>
    </xf>
    <xf numFmtId="1" fontId="21" fillId="5" borderId="63" xfId="0" applyNumberFormat="1" applyFont="1" applyFill="1" applyBorder="1" applyAlignment="1">
      <alignment horizontal="center" vertical="center"/>
    </xf>
    <xf numFmtId="166" fontId="21" fillId="5" borderId="61" xfId="0" applyNumberFormat="1" applyFont="1" applyFill="1" applyBorder="1" applyAlignment="1">
      <alignment horizontal="center" vertical="center"/>
    </xf>
    <xf numFmtId="1" fontId="21" fillId="5" borderId="42" xfId="0" applyNumberFormat="1" applyFont="1" applyFill="1" applyBorder="1" applyAlignment="1">
      <alignment horizontal="center" vertical="center"/>
    </xf>
    <xf numFmtId="0" fontId="22" fillId="6" borderId="55" xfId="0" applyFont="1" applyFill="1" applyBorder="1" applyAlignment="1">
      <alignment horizontal="center" vertical="center"/>
    </xf>
    <xf numFmtId="0" fontId="22" fillId="6" borderId="62" xfId="0" applyFont="1" applyFill="1" applyBorder="1" applyAlignment="1">
      <alignment horizontal="center" vertical="center"/>
    </xf>
    <xf numFmtId="9" fontId="22" fillId="6" borderId="63" xfId="1" applyFont="1" applyFill="1" applyBorder="1" applyAlignment="1">
      <alignment horizontal="center" vertical="center"/>
    </xf>
    <xf numFmtId="0" fontId="22" fillId="6" borderId="61" xfId="0" applyFont="1" applyFill="1" applyBorder="1" applyAlignment="1">
      <alignment horizontal="center" vertical="center"/>
    </xf>
    <xf numFmtId="0" fontId="22" fillId="6" borderId="42" xfId="0" applyFont="1" applyFill="1" applyBorder="1" applyAlignment="1">
      <alignment horizontal="center" vertical="center"/>
    </xf>
    <xf numFmtId="0" fontId="19" fillId="3" borderId="49" xfId="0" applyFont="1" applyFill="1" applyBorder="1" applyAlignment="1" applyProtection="1">
      <alignment horizontal="center" vertical="center" wrapText="1"/>
      <protection locked="0"/>
    </xf>
    <xf numFmtId="0" fontId="19" fillId="3" borderId="60" xfId="0" applyFont="1" applyFill="1" applyBorder="1" applyAlignment="1" applyProtection="1">
      <alignment horizontal="center" vertical="center" wrapText="1"/>
      <protection locked="0"/>
    </xf>
    <xf numFmtId="1" fontId="12" fillId="7" borderId="54" xfId="0" applyNumberFormat="1" applyFont="1" applyFill="1" applyBorder="1" applyAlignment="1">
      <alignment horizontal="center" vertical="center"/>
    </xf>
    <xf numFmtId="1" fontId="12" fillId="2" borderId="63" xfId="0" applyNumberFormat="1" applyFont="1" applyFill="1" applyBorder="1" applyAlignment="1">
      <alignment horizontal="center" vertical="center"/>
    </xf>
    <xf numFmtId="1" fontId="12" fillId="2" borderId="5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9" fontId="4" fillId="0" borderId="0" xfId="1" applyFont="1" applyAlignment="1">
      <alignment vertical="center"/>
    </xf>
    <xf numFmtId="0" fontId="1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64" fontId="12" fillId="7" borderId="40" xfId="0" applyNumberFormat="1" applyFont="1" applyFill="1" applyBorder="1" applyAlignment="1">
      <alignment horizontal="center" vertical="center"/>
    </xf>
    <xf numFmtId="1" fontId="12" fillId="7" borderId="63" xfId="0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165" fontId="12" fillId="2" borderId="0" xfId="0" applyNumberFormat="1" applyFont="1" applyFill="1" applyBorder="1" applyAlignment="1">
      <alignment horizontal="center" vertical="center"/>
    </xf>
    <xf numFmtId="167" fontId="19" fillId="2" borderId="0" xfId="0" applyNumberFormat="1" applyFont="1" applyFill="1" applyBorder="1" applyAlignment="1">
      <alignment vertical="center"/>
    </xf>
    <xf numFmtId="1" fontId="19" fillId="2" borderId="9" xfId="0" applyNumberFormat="1" applyFont="1" applyFill="1" applyBorder="1" applyAlignment="1">
      <alignment vertical="center"/>
    </xf>
    <xf numFmtId="1" fontId="19" fillId="2" borderId="8" xfId="0" applyNumberFormat="1" applyFont="1" applyFill="1" applyBorder="1" applyAlignment="1">
      <alignment vertical="center"/>
    </xf>
    <xf numFmtId="1" fontId="19" fillId="2" borderId="10" xfId="0" applyNumberFormat="1" applyFont="1" applyFill="1" applyBorder="1" applyAlignment="1">
      <alignment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0" borderId="0" xfId="3" applyFont="1"/>
    <xf numFmtId="2" fontId="19" fillId="0" borderId="67" xfId="0" applyNumberFormat="1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vertical="center"/>
      <protection locked="0"/>
    </xf>
    <xf numFmtId="0" fontId="15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4" xfId="0" applyFont="1" applyFill="1" applyBorder="1" applyAlignment="1">
      <alignment horizontal="center" vertical="center"/>
    </xf>
    <xf numFmtId="1" fontId="19" fillId="0" borderId="2" xfId="0" applyNumberFormat="1" applyFont="1" applyFill="1" applyBorder="1" applyAlignment="1">
      <alignment horizontal="center" vertical="center"/>
    </xf>
    <xf numFmtId="1" fontId="15" fillId="0" borderId="13" xfId="0" applyNumberFormat="1" applyFont="1" applyFill="1" applyBorder="1" applyAlignment="1">
      <alignment horizontal="center" vertical="center"/>
    </xf>
    <xf numFmtId="1" fontId="19" fillId="3" borderId="13" xfId="0" applyNumberFormat="1" applyFont="1" applyFill="1" applyBorder="1" applyAlignment="1" applyProtection="1">
      <alignment horizontal="center" vertical="center"/>
      <protection locked="0"/>
    </xf>
    <xf numFmtId="1" fontId="19" fillId="3" borderId="3" xfId="0" applyNumberFormat="1" applyFont="1" applyFill="1" applyBorder="1" applyAlignment="1" applyProtection="1">
      <alignment horizontal="center" vertical="center"/>
      <protection locked="0"/>
    </xf>
    <xf numFmtId="1" fontId="19" fillId="3" borderId="44" xfId="0" applyNumberFormat="1" applyFont="1" applyFill="1" applyBorder="1" applyAlignment="1" applyProtection="1">
      <alignment horizontal="center" vertical="center"/>
      <protection locked="0"/>
    </xf>
    <xf numFmtId="9" fontId="19" fillId="0" borderId="0" xfId="1" applyFont="1" applyAlignment="1">
      <alignment vertical="center"/>
    </xf>
    <xf numFmtId="0" fontId="15" fillId="0" borderId="46" xfId="0" applyFont="1" applyFill="1" applyBorder="1" applyAlignment="1" applyProtection="1">
      <alignment horizontal="center" vertical="center"/>
      <protection locked="0"/>
    </xf>
    <xf numFmtId="1" fontId="19" fillId="0" borderId="8" xfId="0" applyNumberFormat="1" applyFont="1" applyFill="1" applyBorder="1" applyAlignment="1">
      <alignment horizontal="center" vertical="center"/>
    </xf>
    <xf numFmtId="1" fontId="15" fillId="0" borderId="9" xfId="0" applyNumberFormat="1" applyFont="1" applyFill="1" applyBorder="1" applyAlignment="1">
      <alignment horizontal="center" vertical="center"/>
    </xf>
    <xf numFmtId="1" fontId="19" fillId="3" borderId="46" xfId="0" applyNumberFormat="1" applyFont="1" applyFill="1" applyBorder="1" applyAlignment="1" applyProtection="1">
      <alignment horizontal="center" vertical="center"/>
      <protection locked="0"/>
    </xf>
    <xf numFmtId="0" fontId="19" fillId="3" borderId="9" xfId="0" applyFont="1" applyFill="1" applyBorder="1" applyAlignment="1">
      <alignment horizontal="center" vertical="center"/>
    </xf>
    <xf numFmtId="0" fontId="19" fillId="0" borderId="49" xfId="0" applyFont="1" applyFill="1" applyBorder="1" applyAlignment="1" applyProtection="1">
      <alignment horizontal="left" vertical="center" wrapText="1"/>
      <protection locked="0"/>
    </xf>
    <xf numFmtId="0" fontId="19" fillId="0" borderId="49" xfId="0" applyFont="1" applyFill="1" applyBorder="1" applyAlignment="1" applyProtection="1">
      <alignment vertical="center" wrapText="1"/>
      <protection locked="0"/>
    </xf>
    <xf numFmtId="0" fontId="19" fillId="0" borderId="49" xfId="0" applyFont="1" applyFill="1" applyBorder="1" applyAlignment="1" applyProtection="1">
      <alignment horizontal="center" vertical="center" wrapText="1"/>
      <protection locked="0"/>
    </xf>
    <xf numFmtId="0" fontId="19" fillId="0" borderId="58" xfId="0" applyFont="1" applyFill="1" applyBorder="1" applyAlignment="1" applyProtection="1">
      <alignment vertical="center" wrapText="1"/>
      <protection locked="0"/>
    </xf>
    <xf numFmtId="0" fontId="15" fillId="0" borderId="59" xfId="0" applyFont="1" applyFill="1" applyBorder="1" applyAlignment="1" applyProtection="1">
      <alignment horizontal="center" vertical="center" wrapText="1"/>
      <protection locked="0"/>
    </xf>
    <xf numFmtId="1" fontId="19" fillId="0" borderId="60" xfId="0" applyNumberFormat="1" applyFont="1" applyFill="1" applyBorder="1" applyAlignment="1">
      <alignment horizontal="center" vertical="center"/>
    </xf>
    <xf numFmtId="0" fontId="15" fillId="0" borderId="49" xfId="0" applyFont="1" applyFill="1" applyBorder="1" applyAlignment="1" applyProtection="1">
      <alignment horizontal="center" vertical="center" wrapText="1"/>
      <protection locked="0"/>
    </xf>
    <xf numFmtId="0" fontId="19" fillId="0" borderId="58" xfId="0" applyFont="1" applyFill="1" applyBorder="1" applyAlignment="1" applyProtection="1">
      <alignment horizontal="center" vertical="center" wrapText="1"/>
      <protection locked="0"/>
    </xf>
    <xf numFmtId="1" fontId="15" fillId="0" borderId="59" xfId="0" applyNumberFormat="1" applyFont="1" applyFill="1" applyBorder="1" applyAlignment="1" applyProtection="1">
      <alignment horizontal="center" vertical="center"/>
      <protection locked="0"/>
    </xf>
    <xf numFmtId="2" fontId="19" fillId="0" borderId="6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vertical="center"/>
    </xf>
    <xf numFmtId="0" fontId="4" fillId="0" borderId="0" xfId="3" applyFont="1" applyFill="1"/>
    <xf numFmtId="0" fontId="4" fillId="0" borderId="0" xfId="2" applyFont="1" applyFill="1"/>
    <xf numFmtId="0" fontId="8" fillId="0" borderId="0" xfId="2" applyFont="1" applyFill="1" applyBorder="1" applyAlignment="1">
      <alignment horizontal="left"/>
    </xf>
    <xf numFmtId="0" fontId="4" fillId="0" borderId="0" xfId="2" applyFont="1" applyFill="1" applyBorder="1"/>
    <xf numFmtId="0" fontId="4" fillId="0" borderId="0" xfId="2" applyFont="1" applyFill="1" applyBorder="1" applyAlignment="1">
      <alignment vertical="top" wrapText="1"/>
    </xf>
    <xf numFmtId="0" fontId="8" fillId="0" borderId="0" xfId="2" applyFont="1" applyFill="1" applyAlignment="1">
      <alignment horizontal="left"/>
    </xf>
    <xf numFmtId="0" fontId="8" fillId="0" borderId="0" xfId="2" applyFont="1" applyFill="1" applyBorder="1" applyAlignment="1"/>
    <xf numFmtId="0" fontId="9" fillId="0" borderId="0" xfId="2" applyFont="1" applyFill="1" applyBorder="1" applyAlignment="1">
      <alignment horizontal="center" vertical="top" wrapText="1"/>
    </xf>
    <xf numFmtId="0" fontId="4" fillId="0" borderId="0" xfId="2" applyFont="1" applyFill="1" applyAlignment="1">
      <alignment horizontal="left"/>
    </xf>
    <xf numFmtId="0" fontId="4" fillId="0" borderId="0" xfId="2" applyFont="1" applyFill="1" applyAlignment="1">
      <alignment horizontal="left" vertical="center"/>
    </xf>
    <xf numFmtId="0" fontId="4" fillId="0" borderId="0" xfId="2" applyFont="1" applyFill="1" applyAlignment="1">
      <alignment vertical="center"/>
    </xf>
    <xf numFmtId="0" fontId="6" fillId="0" borderId="0" xfId="2" applyFont="1" applyFill="1"/>
    <xf numFmtId="0" fontId="12" fillId="0" borderId="0" xfId="2" applyFont="1" applyFill="1"/>
    <xf numFmtId="0" fontId="10" fillId="0" borderId="0" xfId="2" applyFont="1" applyFill="1"/>
    <xf numFmtId="0" fontId="18" fillId="0" borderId="0" xfId="2" applyFont="1" applyFill="1"/>
    <xf numFmtId="0" fontId="10" fillId="0" borderId="0" xfId="2" applyFont="1" applyFill="1" applyAlignment="1">
      <alignment horizontal="center" vertical="center"/>
    </xf>
    <xf numFmtId="0" fontId="10" fillId="0" borderId="0" xfId="2" applyFont="1" applyFill="1" applyBorder="1"/>
    <xf numFmtId="0" fontId="16" fillId="0" borderId="12" xfId="2" applyFont="1" applyFill="1" applyBorder="1" applyAlignment="1">
      <alignment horizontal="center" vertical="center" textRotation="90" wrapText="1"/>
    </xf>
    <xf numFmtId="0" fontId="16" fillId="0" borderId="0" xfId="2" applyFont="1" applyFill="1" applyBorder="1" applyAlignment="1">
      <alignment horizontal="center" vertical="center" textRotation="90" wrapText="1"/>
    </xf>
    <xf numFmtId="0" fontId="18" fillId="0" borderId="21" xfId="2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center"/>
    </xf>
    <xf numFmtId="0" fontId="15" fillId="0" borderId="34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Alignment="1">
      <alignment vertical="center"/>
    </xf>
    <xf numFmtId="0" fontId="7" fillId="0" borderId="0" xfId="2" applyFont="1" applyFill="1" applyBorder="1" applyAlignment="1">
      <alignment horizontal="center"/>
    </xf>
    <xf numFmtId="0" fontId="8" fillId="0" borderId="0" xfId="2" applyFont="1" applyFill="1" applyAlignment="1">
      <alignment vertical="center"/>
    </xf>
    <xf numFmtId="0" fontId="19" fillId="3" borderId="9" xfId="0" applyFont="1" applyFill="1" applyBorder="1" applyAlignment="1" applyProtection="1">
      <alignment horizontal="center" vertical="center" wrapText="1"/>
      <protection locked="0"/>
    </xf>
    <xf numFmtId="166" fontId="12" fillId="3" borderId="9" xfId="0" applyNumberFormat="1" applyFont="1" applyFill="1" applyBorder="1" applyAlignment="1">
      <alignment horizontal="center" vertical="center"/>
    </xf>
    <xf numFmtId="1" fontId="12" fillId="3" borderId="9" xfId="0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vertical="center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19" fillId="3" borderId="9" xfId="0" applyNumberFormat="1" applyFont="1" applyFill="1" applyBorder="1" applyAlignment="1">
      <alignment horizontal="center" vertical="center"/>
    </xf>
    <xf numFmtId="0" fontId="19" fillId="3" borderId="9" xfId="0" applyNumberFormat="1" applyFont="1" applyFill="1" applyBorder="1" applyAlignment="1" applyProtection="1">
      <alignment horizontal="center" vertical="center"/>
      <protection locked="0"/>
    </xf>
    <xf numFmtId="1" fontId="15" fillId="3" borderId="9" xfId="0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>
      <alignment horizontal="center" vertical="center"/>
    </xf>
    <xf numFmtId="0" fontId="19" fillId="3" borderId="9" xfId="0" applyFont="1" applyFill="1" applyBorder="1" applyAlignment="1" applyProtection="1">
      <alignment vertical="center" wrapText="1"/>
      <protection locked="0"/>
    </xf>
    <xf numFmtId="0" fontId="19" fillId="2" borderId="9" xfId="0" applyFont="1" applyFill="1" applyBorder="1" applyAlignment="1">
      <alignment vertical="center"/>
    </xf>
    <xf numFmtId="0" fontId="16" fillId="0" borderId="0" xfId="2" applyFont="1" applyFill="1" applyBorder="1" applyAlignment="1">
      <alignment horizontal="left"/>
    </xf>
    <xf numFmtId="0" fontId="16" fillId="0" borderId="0" xfId="3" applyFont="1" applyBorder="1" applyAlignment="1">
      <alignment horizontal="center"/>
    </xf>
    <xf numFmtId="0" fontId="17" fillId="0" borderId="0" xfId="3" applyFont="1" applyFill="1" applyBorder="1" applyAlignment="1">
      <alignment horizontal="center" vertical="center"/>
    </xf>
    <xf numFmtId="0" fontId="0" fillId="0" borderId="0" xfId="0" applyBorder="1" applyAlignment="1"/>
    <xf numFmtId="0" fontId="4" fillId="0" borderId="0" xfId="2" applyFont="1" applyFill="1" applyBorder="1" applyAlignment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9" borderId="0" xfId="0" applyFont="1" applyFill="1" applyAlignment="1">
      <alignment vertical="center"/>
    </xf>
    <xf numFmtId="0" fontId="15" fillId="3" borderId="9" xfId="0" applyFont="1" applyFill="1" applyBorder="1" applyAlignment="1" applyProtection="1">
      <alignment horizontal="center" vertical="center"/>
      <protection locked="0"/>
    </xf>
    <xf numFmtId="1" fontId="19" fillId="2" borderId="0" xfId="0" applyNumberFormat="1" applyFont="1" applyFill="1" applyAlignment="1">
      <alignment vertical="center"/>
    </xf>
    <xf numFmtId="1" fontId="19" fillId="0" borderId="9" xfId="0" applyNumberFormat="1" applyFont="1" applyFill="1" applyBorder="1" applyAlignment="1" applyProtection="1">
      <alignment horizontal="center" vertical="center"/>
      <protection locked="0"/>
    </xf>
    <xf numFmtId="1" fontId="19" fillId="0" borderId="22" xfId="0" applyNumberFormat="1" applyFont="1" applyFill="1" applyBorder="1" applyAlignment="1" applyProtection="1">
      <alignment horizontal="center" vertical="center"/>
      <protection locked="0"/>
    </xf>
    <xf numFmtId="1" fontId="19" fillId="0" borderId="46" xfId="0" applyNumberFormat="1" applyFont="1" applyFill="1" applyBorder="1" applyAlignment="1" applyProtection="1">
      <alignment horizontal="center" vertical="center"/>
      <protection locked="0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5" fillId="0" borderId="46" xfId="0" applyFont="1" applyFill="1" applyBorder="1" applyAlignment="1">
      <alignment horizontal="center" vertical="center" wrapText="1"/>
    </xf>
    <xf numFmtId="1" fontId="19" fillId="0" borderId="21" xfId="0" applyNumberFormat="1" applyFont="1" applyFill="1" applyBorder="1" applyAlignment="1">
      <alignment horizontal="center" vertical="center"/>
    </xf>
    <xf numFmtId="1" fontId="15" fillId="0" borderId="49" xfId="0" applyNumberFormat="1" applyFont="1" applyFill="1" applyBorder="1" applyAlignment="1">
      <alignment horizontal="center" vertical="center"/>
    </xf>
    <xf numFmtId="1" fontId="19" fillId="0" borderId="49" xfId="0" applyNumberFormat="1" applyFont="1" applyFill="1" applyBorder="1" applyAlignment="1">
      <alignment horizontal="center" vertical="center"/>
    </xf>
    <xf numFmtId="1" fontId="19" fillId="0" borderId="9" xfId="0" applyNumberFormat="1" applyFont="1" applyFill="1" applyBorder="1" applyAlignment="1">
      <alignment horizontal="center" vertical="center"/>
    </xf>
    <xf numFmtId="1" fontId="19" fillId="0" borderId="50" xfId="0" applyNumberFormat="1" applyFont="1" applyFill="1" applyBorder="1" applyAlignment="1">
      <alignment horizontal="center" vertical="center"/>
    </xf>
    <xf numFmtId="0" fontId="19" fillId="0" borderId="8" xfId="0" applyNumberFormat="1" applyFont="1" applyFill="1" applyBorder="1" applyAlignment="1">
      <alignment horizontal="center" vertical="center"/>
    </xf>
    <xf numFmtId="0" fontId="19" fillId="0" borderId="9" xfId="0" applyNumberFormat="1" applyFont="1" applyFill="1" applyBorder="1" applyAlignment="1">
      <alignment horizontal="center" vertical="center"/>
    </xf>
    <xf numFmtId="49" fontId="19" fillId="0" borderId="9" xfId="0" applyNumberFormat="1" applyFont="1" applyFill="1" applyBorder="1" applyAlignment="1" applyProtection="1">
      <alignment horizontal="center" vertical="center"/>
      <protection locked="0"/>
    </xf>
    <xf numFmtId="0" fontId="19" fillId="0" borderId="28" xfId="0" applyNumberFormat="1" applyFont="1" applyFill="1" applyBorder="1" applyAlignment="1" applyProtection="1">
      <alignment horizontal="center" vertical="center"/>
      <protection locked="0"/>
    </xf>
    <xf numFmtId="0" fontId="19" fillId="0" borderId="6" xfId="0" applyFont="1" applyFill="1" applyBorder="1" applyAlignment="1" applyProtection="1">
      <alignment horizontal="center" vertical="center"/>
      <protection locked="0"/>
    </xf>
    <xf numFmtId="0" fontId="19" fillId="0" borderId="6" xfId="0" applyFont="1" applyFill="1" applyBorder="1" applyAlignment="1">
      <alignment horizontal="center" vertical="center"/>
    </xf>
    <xf numFmtId="0" fontId="15" fillId="0" borderId="65" xfId="0" applyFont="1" applyFill="1" applyBorder="1" applyAlignment="1">
      <alignment horizontal="center" vertical="center" wrapText="1"/>
    </xf>
    <xf numFmtId="1" fontId="19" fillId="0" borderId="30" xfId="0" applyNumberFormat="1" applyFont="1" applyFill="1" applyBorder="1" applyAlignment="1">
      <alignment horizontal="center" vertical="center"/>
    </xf>
    <xf numFmtId="1" fontId="15" fillId="0" borderId="16" xfId="0" applyNumberFormat="1" applyFont="1" applyFill="1" applyBorder="1" applyAlignment="1">
      <alignment horizontal="center" vertical="center"/>
    </xf>
    <xf numFmtId="1" fontId="15" fillId="0" borderId="11" xfId="0" applyNumberFormat="1" applyFont="1" applyFill="1" applyBorder="1" applyAlignment="1" applyProtection="1">
      <alignment horizontal="center" vertical="center"/>
      <protection locked="0"/>
    </xf>
    <xf numFmtId="0" fontId="19" fillId="0" borderId="5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9" xfId="0" applyFont="1" applyFill="1" applyBorder="1" applyAlignment="1" applyProtection="1">
      <alignment horizontal="center" vertical="center" wrapText="1"/>
      <protection locked="0"/>
    </xf>
    <xf numFmtId="0" fontId="19" fillId="0" borderId="9" xfId="0" applyFont="1" applyFill="1" applyBorder="1" applyAlignment="1" applyProtection="1">
      <alignment vertical="center" wrapText="1"/>
      <protection locked="0"/>
    </xf>
    <xf numFmtId="0" fontId="4" fillId="10" borderId="9" xfId="0" applyFont="1" applyFill="1" applyBorder="1" applyAlignment="1" applyProtection="1">
      <alignment horizontal="center" vertical="center"/>
      <protection locked="0"/>
    </xf>
    <xf numFmtId="0" fontId="4" fillId="10" borderId="49" xfId="0" applyFont="1" applyFill="1" applyBorder="1" applyAlignment="1" applyProtection="1">
      <alignment horizontal="center" vertical="center"/>
      <protection locked="0"/>
    </xf>
    <xf numFmtId="0" fontId="4" fillId="10" borderId="9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0" fontId="8" fillId="10" borderId="52" xfId="0" applyFont="1" applyFill="1" applyBorder="1" applyAlignment="1">
      <alignment horizontal="center" vertical="center"/>
    </xf>
    <xf numFmtId="0" fontId="8" fillId="10" borderId="47" xfId="0" applyFont="1" applyFill="1" applyBorder="1" applyAlignment="1">
      <alignment horizontal="center" vertical="center"/>
    </xf>
    <xf numFmtId="0" fontId="4" fillId="10" borderId="13" xfId="0" applyFont="1" applyFill="1" applyBorder="1" applyAlignment="1" applyProtection="1">
      <alignment horizontal="center" vertical="center"/>
      <protection locked="0"/>
    </xf>
    <xf numFmtId="0" fontId="4" fillId="10" borderId="14" xfId="0" applyFont="1" applyFill="1" applyBorder="1" applyAlignment="1" applyProtection="1">
      <alignment horizontal="center" vertical="center"/>
      <protection locked="0"/>
    </xf>
    <xf numFmtId="0" fontId="4" fillId="10" borderId="10" xfId="0" applyFont="1" applyFill="1" applyBorder="1" applyAlignment="1" applyProtection="1">
      <alignment horizontal="center" vertical="center"/>
      <protection locked="0"/>
    </xf>
    <xf numFmtId="0" fontId="4" fillId="10" borderId="52" xfId="0" applyFont="1" applyFill="1" applyBorder="1" applyAlignment="1" applyProtection="1">
      <alignment horizontal="center" vertical="center"/>
      <protection locked="0"/>
    </xf>
    <xf numFmtId="0" fontId="4" fillId="10" borderId="6" xfId="0" applyFont="1" applyFill="1" applyBorder="1" applyAlignment="1" applyProtection="1">
      <alignment horizontal="center" vertical="center"/>
      <protection locked="0"/>
    </xf>
    <xf numFmtId="0" fontId="4" fillId="10" borderId="7" xfId="0" applyFont="1" applyFill="1" applyBorder="1" applyAlignment="1" applyProtection="1">
      <alignment horizontal="center" vertical="center"/>
      <protection locked="0"/>
    </xf>
    <xf numFmtId="0" fontId="4" fillId="10" borderId="50" xfId="0" applyFont="1" applyFill="1" applyBorder="1" applyAlignment="1" applyProtection="1">
      <alignment horizontal="center" vertical="center"/>
      <protection locked="0"/>
    </xf>
    <xf numFmtId="0" fontId="15" fillId="11" borderId="54" xfId="0" applyFont="1" applyFill="1" applyBorder="1" applyAlignment="1">
      <alignment horizontal="center" vertical="center"/>
    </xf>
    <xf numFmtId="0" fontId="12" fillId="11" borderId="55" xfId="0" applyFont="1" applyFill="1" applyBorder="1" applyAlignment="1">
      <alignment horizontal="right" vertical="center"/>
    </xf>
    <xf numFmtId="0" fontId="20" fillId="11" borderId="55" xfId="0" applyFont="1" applyFill="1" applyBorder="1" applyAlignment="1">
      <alignment horizontal="center" vertical="center"/>
    </xf>
    <xf numFmtId="0" fontId="15" fillId="11" borderId="55" xfId="0" applyFont="1" applyFill="1" applyBorder="1" applyAlignment="1">
      <alignment horizontal="center" vertical="center"/>
    </xf>
    <xf numFmtId="0" fontId="20" fillId="11" borderId="56" xfId="0" applyFont="1" applyFill="1" applyBorder="1" applyAlignment="1">
      <alignment horizontal="center" vertical="center"/>
    </xf>
    <xf numFmtId="0" fontId="15" fillId="11" borderId="62" xfId="0" applyFont="1" applyFill="1" applyBorder="1" applyAlignment="1" applyProtection="1">
      <alignment horizontal="center" vertical="center"/>
      <protection locked="0"/>
    </xf>
    <xf numFmtId="1" fontId="15" fillId="11" borderId="54" xfId="0" applyNumberFormat="1" applyFont="1" applyFill="1" applyBorder="1" applyAlignment="1" applyProtection="1">
      <alignment horizontal="center" vertical="center"/>
      <protection locked="0"/>
    </xf>
    <xf numFmtId="0" fontId="15" fillId="11" borderId="55" xfId="0" applyFont="1" applyFill="1" applyBorder="1" applyAlignment="1" applyProtection="1">
      <alignment horizontal="center" vertical="center"/>
      <protection locked="0"/>
    </xf>
    <xf numFmtId="0" fontId="15" fillId="11" borderId="63" xfId="0" applyFont="1" applyFill="1" applyBorder="1" applyAlignment="1" applyProtection="1">
      <alignment horizontal="center" vertical="center"/>
      <protection locked="0"/>
    </xf>
    <xf numFmtId="0" fontId="15" fillId="11" borderId="42" xfId="0" applyFont="1" applyFill="1" applyBorder="1" applyAlignment="1" applyProtection="1">
      <alignment horizontal="center" vertical="center"/>
      <protection locked="0"/>
    </xf>
    <xf numFmtId="1" fontId="15" fillId="11" borderId="62" xfId="0" applyNumberFormat="1" applyFont="1" applyFill="1" applyBorder="1" applyAlignment="1" applyProtection="1">
      <alignment horizontal="center" vertical="center"/>
      <protection locked="0"/>
    </xf>
    <xf numFmtId="0" fontId="15" fillId="11" borderId="54" xfId="0" applyFont="1" applyFill="1" applyBorder="1" applyAlignment="1" applyProtection="1">
      <alignment horizontal="center" vertical="center"/>
      <protection locked="0"/>
    </xf>
    <xf numFmtId="164" fontId="12" fillId="11" borderId="54" xfId="0" applyNumberFormat="1" applyFont="1" applyFill="1" applyBorder="1" applyAlignment="1">
      <alignment horizontal="center" vertical="center"/>
    </xf>
    <xf numFmtId="0" fontId="12" fillId="11" borderId="55" xfId="0" applyFont="1" applyFill="1" applyBorder="1" applyAlignment="1" applyProtection="1">
      <alignment horizontal="right" vertical="center" wrapText="1"/>
      <protection locked="0"/>
    </xf>
    <xf numFmtId="0" fontId="12" fillId="11" borderId="55" xfId="0" applyFont="1" applyFill="1" applyBorder="1" applyAlignment="1">
      <alignment horizontal="center" vertical="center"/>
    </xf>
    <xf numFmtId="0" fontId="12" fillId="11" borderId="61" xfId="0" applyFont="1" applyFill="1" applyBorder="1" applyAlignment="1">
      <alignment horizontal="center" vertical="center"/>
    </xf>
    <xf numFmtId="0" fontId="12" fillId="11" borderId="62" xfId="0" applyFont="1" applyFill="1" applyBorder="1" applyAlignment="1">
      <alignment horizontal="center" vertical="center"/>
    </xf>
    <xf numFmtId="0" fontId="12" fillId="11" borderId="63" xfId="0" applyFont="1" applyFill="1" applyBorder="1" applyAlignment="1">
      <alignment horizontal="center" vertical="center"/>
    </xf>
    <xf numFmtId="0" fontId="12" fillId="11" borderId="41" xfId="0" applyFont="1" applyFill="1" applyBorder="1" applyAlignment="1">
      <alignment horizontal="center" vertical="center"/>
    </xf>
    <xf numFmtId="1" fontId="12" fillId="11" borderId="63" xfId="0" applyNumberFormat="1" applyFont="1" applyFill="1" applyBorder="1" applyAlignment="1">
      <alignment horizontal="center" vertical="center"/>
    </xf>
    <xf numFmtId="1" fontId="12" fillId="11" borderId="42" xfId="0" applyNumberFormat="1" applyFont="1" applyFill="1" applyBorder="1" applyAlignment="1">
      <alignment horizontal="center" vertical="center"/>
    </xf>
    <xf numFmtId="0" fontId="12" fillId="11" borderId="54" xfId="0" applyFont="1" applyFill="1" applyBorder="1" applyAlignment="1" applyProtection="1">
      <alignment horizontal="right" vertical="center" wrapText="1"/>
      <protection locked="0"/>
    </xf>
    <xf numFmtId="0" fontId="12" fillId="11" borderId="55" xfId="0" applyFont="1" applyFill="1" applyBorder="1" applyAlignment="1" applyProtection="1">
      <alignment horizontal="center" vertical="center" wrapText="1"/>
      <protection locked="0"/>
    </xf>
    <xf numFmtId="0" fontId="12" fillId="11" borderId="61" xfId="0" applyFont="1" applyFill="1" applyBorder="1" applyAlignment="1" applyProtection="1">
      <alignment horizontal="center" vertical="center" wrapText="1"/>
      <protection locked="0"/>
    </xf>
    <xf numFmtId="0" fontId="12" fillId="11" borderId="62" xfId="0" applyFont="1" applyFill="1" applyBorder="1" applyAlignment="1" applyProtection="1">
      <alignment horizontal="center" vertical="center" wrapText="1"/>
      <protection locked="0"/>
    </xf>
    <xf numFmtId="0" fontId="12" fillId="11" borderId="63" xfId="0" applyFont="1" applyFill="1" applyBorder="1" applyAlignment="1" applyProtection="1">
      <alignment horizontal="center" vertical="center" wrapText="1"/>
      <protection locked="0"/>
    </xf>
    <xf numFmtId="0" fontId="12" fillId="11" borderId="56" xfId="0" applyFont="1" applyFill="1" applyBorder="1" applyAlignment="1" applyProtection="1">
      <alignment horizontal="center" vertical="center" wrapText="1"/>
      <protection locked="0"/>
    </xf>
    <xf numFmtId="0" fontId="12" fillId="11" borderId="54" xfId="0" applyFont="1" applyFill="1" applyBorder="1" applyAlignment="1">
      <alignment horizontal="right" vertical="center"/>
    </xf>
    <xf numFmtId="0" fontId="12" fillId="11" borderId="56" xfId="0" applyFont="1" applyFill="1" applyBorder="1" applyAlignment="1">
      <alignment horizontal="center" vertical="center"/>
    </xf>
    <xf numFmtId="1" fontId="19" fillId="0" borderId="10" xfId="0" applyNumberFormat="1" applyFont="1" applyFill="1" applyBorder="1" applyAlignment="1">
      <alignment horizontal="center" vertical="center"/>
    </xf>
    <xf numFmtId="1" fontId="19" fillId="0" borderId="34" xfId="0" applyNumberFormat="1" applyFont="1" applyFill="1" applyBorder="1" applyAlignment="1">
      <alignment horizontal="center" vertical="center"/>
    </xf>
    <xf numFmtId="1" fontId="19" fillId="0" borderId="45" xfId="0" applyNumberFormat="1" applyFont="1" applyFill="1" applyBorder="1" applyAlignment="1">
      <alignment horizontal="center" vertical="center"/>
    </xf>
    <xf numFmtId="0" fontId="4" fillId="0" borderId="47" xfId="4" applyFont="1" applyFill="1" applyBorder="1" applyAlignment="1">
      <alignment horizontal="center" vertical="center"/>
    </xf>
    <xf numFmtId="0" fontId="10" fillId="0" borderId="64" xfId="4" applyFont="1" applyBorder="1" applyAlignment="1">
      <alignment horizontal="centerContinuous"/>
    </xf>
    <xf numFmtId="0" fontId="4" fillId="0" borderId="12" xfId="4" applyFont="1" applyFill="1" applyBorder="1" applyAlignment="1">
      <alignment horizontal="center" vertical="center"/>
    </xf>
    <xf numFmtId="0" fontId="4" fillId="0" borderId="13" xfId="4" applyFont="1" applyFill="1" applyBorder="1" applyAlignment="1">
      <alignment horizontal="center" vertical="center"/>
    </xf>
    <xf numFmtId="0" fontId="4" fillId="0" borderId="14" xfId="4" applyFont="1" applyFill="1" applyBorder="1" applyAlignment="1">
      <alignment horizontal="center" vertical="center"/>
    </xf>
    <xf numFmtId="0" fontId="4" fillId="0" borderId="2" xfId="4" applyFont="1" applyFill="1" applyBorder="1" applyAlignment="1">
      <alignment horizontal="center" vertical="center"/>
    </xf>
    <xf numFmtId="0" fontId="4" fillId="0" borderId="3" xfId="4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54" xfId="4" applyFont="1" applyFill="1" applyBorder="1" applyAlignment="1">
      <alignment horizontal="centerContinuous"/>
    </xf>
    <xf numFmtId="0" fontId="8" fillId="0" borderId="55" xfId="4" applyFont="1" applyFill="1" applyBorder="1" applyAlignment="1">
      <alignment horizontal="centerContinuous"/>
    </xf>
    <xf numFmtId="0" fontId="8" fillId="0" borderId="56" xfId="4" applyFont="1" applyFill="1" applyBorder="1" applyAlignment="1">
      <alignment horizontal="centerContinuous"/>
    </xf>
    <xf numFmtId="0" fontId="8" fillId="0" borderId="63" xfId="4" applyFont="1" applyFill="1" applyBorder="1" applyAlignment="1">
      <alignment horizontal="centerContinuous"/>
    </xf>
    <xf numFmtId="0" fontId="8" fillId="0" borderId="56" xfId="4" applyFont="1" applyFill="1" applyBorder="1" applyAlignment="1">
      <alignment horizontal="center"/>
    </xf>
    <xf numFmtId="0" fontId="10" fillId="0" borderId="73" xfId="4" applyFont="1" applyBorder="1" applyAlignment="1">
      <alignment horizontal="centerContinuous"/>
    </xf>
    <xf numFmtId="0" fontId="4" fillId="0" borderId="30" xfId="4" applyFont="1" applyFill="1" applyBorder="1" applyAlignment="1">
      <alignment horizontal="center" vertical="center"/>
    </xf>
    <xf numFmtId="0" fontId="4" fillId="0" borderId="6" xfId="4" applyFont="1" applyFill="1" applyBorder="1" applyAlignment="1">
      <alignment horizontal="center" vertical="center"/>
    </xf>
    <xf numFmtId="0" fontId="4" fillId="0" borderId="7" xfId="4" applyFont="1" applyFill="1" applyBorder="1" applyAlignment="1">
      <alignment horizontal="center" vertical="center"/>
    </xf>
    <xf numFmtId="0" fontId="4" fillId="0" borderId="5" xfId="4" applyFont="1" applyFill="1" applyBorder="1" applyAlignment="1">
      <alignment horizontal="center" vertical="center"/>
    </xf>
    <xf numFmtId="0" fontId="4" fillId="0" borderId="31" xfId="4" applyFont="1" applyFill="1" applyBorder="1" applyAlignment="1">
      <alignment horizontal="center" vertical="center"/>
    </xf>
    <xf numFmtId="0" fontId="19" fillId="0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0" xfId="4" applyFont="1" applyFill="1"/>
    <xf numFmtId="0" fontId="4" fillId="0" borderId="0" xfId="0" applyFont="1" applyFill="1" applyAlignment="1">
      <alignment horizontal="left" vertical="center"/>
    </xf>
    <xf numFmtId="0" fontId="19" fillId="0" borderId="60" xfId="0" applyFont="1" applyFill="1" applyBorder="1" applyAlignment="1" applyProtection="1">
      <alignment horizontal="center" vertical="center" wrapText="1"/>
      <protection locked="0"/>
    </xf>
    <xf numFmtId="0" fontId="19" fillId="0" borderId="49" xfId="0" applyFont="1" applyFill="1" applyBorder="1" applyAlignment="1">
      <alignment horizontal="center" vertical="center"/>
    </xf>
    <xf numFmtId="0" fontId="19" fillId="0" borderId="49" xfId="0" applyFont="1" applyFill="1" applyBorder="1" applyAlignment="1" applyProtection="1">
      <alignment horizontal="center" vertical="center"/>
      <protection locked="0"/>
    </xf>
    <xf numFmtId="0" fontId="15" fillId="0" borderId="59" xfId="0" applyFont="1" applyFill="1" applyBorder="1" applyAlignment="1">
      <alignment horizontal="center" vertical="center" wrapText="1"/>
    </xf>
    <xf numFmtId="1" fontId="19" fillId="0" borderId="66" xfId="0" applyNumberFormat="1" applyFont="1" applyFill="1" applyBorder="1" applyAlignment="1">
      <alignment horizontal="center" vertical="center"/>
    </xf>
    <xf numFmtId="0" fontId="19" fillId="0" borderId="60" xfId="0" applyNumberFormat="1" applyFont="1" applyFill="1" applyBorder="1" applyAlignment="1">
      <alignment horizontal="center" vertical="center"/>
    </xf>
    <xf numFmtId="0" fontId="19" fillId="0" borderId="49" xfId="0" applyNumberFormat="1" applyFont="1" applyFill="1" applyBorder="1" applyAlignment="1">
      <alignment horizontal="center" vertical="center"/>
    </xf>
    <xf numFmtId="1" fontId="15" fillId="0" borderId="46" xfId="0" applyNumberFormat="1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>
      <alignment horizontal="center" vertical="center"/>
    </xf>
    <xf numFmtId="2" fontId="19" fillId="0" borderId="21" xfId="0" applyNumberFormat="1" applyFont="1" applyFill="1" applyBorder="1" applyAlignment="1" applyProtection="1">
      <alignment horizontal="center" vertical="center" wrapText="1"/>
      <protection locked="0"/>
    </xf>
    <xf numFmtId="2" fontId="19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2" xfId="0" applyFont="1" applyFill="1" applyBorder="1" applyAlignment="1" applyProtection="1">
      <alignment horizontal="left" vertical="center" wrapText="1"/>
      <protection locked="0"/>
    </xf>
    <xf numFmtId="0" fontId="19" fillId="0" borderId="9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49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 applyProtection="1">
      <alignment horizontal="center" vertical="center"/>
      <protection locked="0"/>
    </xf>
    <xf numFmtId="0" fontId="19" fillId="0" borderId="13" xfId="0" applyFont="1" applyFill="1" applyBorder="1" applyAlignment="1" applyProtection="1">
      <alignment horizontal="left" vertical="center"/>
      <protection locked="0"/>
    </xf>
    <xf numFmtId="0" fontId="15" fillId="0" borderId="13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4" xfId="0" applyFont="1" applyFill="1" applyBorder="1" applyAlignment="1" applyProtection="1">
      <alignment horizontal="center" vertical="center" wrapText="1"/>
      <protection locked="0"/>
    </xf>
    <xf numFmtId="1" fontId="19" fillId="0" borderId="12" xfId="0" applyNumberFormat="1" applyFont="1" applyFill="1" applyBorder="1" applyAlignment="1">
      <alignment horizontal="center" vertical="center"/>
    </xf>
    <xf numFmtId="1" fontId="19" fillId="0" borderId="13" xfId="0" applyNumberFormat="1" applyFont="1" applyFill="1" applyBorder="1" applyAlignment="1">
      <alignment horizontal="center" vertical="center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6" xfId="0" applyFont="1" applyFill="1" applyBorder="1" applyAlignment="1" applyProtection="1">
      <alignment horizontal="left" vertical="center"/>
      <protection locked="0"/>
    </xf>
    <xf numFmtId="0" fontId="15" fillId="0" borderId="6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5" fillId="0" borderId="65" xfId="0" applyFont="1" applyFill="1" applyBorder="1" applyAlignment="1" applyProtection="1">
      <alignment horizontal="center" vertical="center" wrapText="1"/>
      <protection locked="0"/>
    </xf>
    <xf numFmtId="1" fontId="19" fillId="0" borderId="1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4" applyFont="1" applyAlignment="1">
      <alignment horizontal="left"/>
    </xf>
    <xf numFmtId="0" fontId="4" fillId="0" borderId="66" xfId="4" applyFont="1" applyBorder="1" applyAlignment="1">
      <alignment horizontal="center" vertical="center"/>
    </xf>
    <xf numFmtId="0" fontId="4" fillId="0" borderId="49" xfId="4" applyFont="1" applyBorder="1" applyAlignment="1">
      <alignment horizontal="center" vertical="center"/>
    </xf>
    <xf numFmtId="0" fontId="4" fillId="0" borderId="50" xfId="4" applyFont="1" applyBorder="1" applyAlignment="1">
      <alignment horizontal="center" vertical="center"/>
    </xf>
    <xf numFmtId="0" fontId="4" fillId="0" borderId="60" xfId="4" applyFont="1" applyBorder="1" applyAlignment="1">
      <alignment horizontal="center" vertical="center"/>
    </xf>
    <xf numFmtId="0" fontId="4" fillId="0" borderId="51" xfId="4" applyFont="1" applyBorder="1" applyAlignment="1">
      <alignment horizontal="center" vertical="center"/>
    </xf>
    <xf numFmtId="0" fontId="4" fillId="0" borderId="52" xfId="4" applyFont="1" applyBorder="1" applyAlignment="1">
      <alignment horizontal="center" vertical="center"/>
    </xf>
    <xf numFmtId="0" fontId="4" fillId="0" borderId="47" xfId="4" applyFont="1" applyBorder="1" applyAlignment="1">
      <alignment horizontal="center" vertical="center"/>
    </xf>
    <xf numFmtId="0" fontId="4" fillId="0" borderId="28" xfId="4" applyFont="1" applyBorder="1" applyAlignment="1">
      <alignment horizontal="center" vertical="center"/>
    </xf>
    <xf numFmtId="0" fontId="7" fillId="0" borderId="0" xfId="4" applyFont="1" applyFill="1"/>
    <xf numFmtId="0" fontId="7" fillId="0" borderId="0" xfId="0" applyFont="1" applyFill="1" applyBorder="1" applyAlignment="1"/>
    <xf numFmtId="0" fontId="7" fillId="0" borderId="0" xfId="0" applyFont="1" applyFill="1"/>
    <xf numFmtId="0" fontId="7" fillId="0" borderId="0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vertical="center"/>
    </xf>
    <xf numFmtId="0" fontId="19" fillId="0" borderId="10" xfId="0" applyFont="1" applyFill="1" applyBorder="1" applyAlignment="1">
      <alignment horizontal="center" vertical="center"/>
    </xf>
    <xf numFmtId="0" fontId="19" fillId="9" borderId="49" xfId="0" applyFont="1" applyFill="1" applyBorder="1" applyAlignment="1" applyProtection="1">
      <alignment horizontal="left" vertical="center" wrapText="1"/>
      <protection locked="0"/>
    </xf>
    <xf numFmtId="1" fontId="19" fillId="3" borderId="9" xfId="0" applyNumberFormat="1" applyFont="1" applyFill="1" applyBorder="1" applyAlignment="1">
      <alignment horizontal="center" vertical="center"/>
    </xf>
    <xf numFmtId="0" fontId="19" fillId="0" borderId="60" xfId="0" applyFont="1" applyFill="1" applyBorder="1" applyAlignment="1" applyProtection="1">
      <alignment vertical="center" wrapText="1"/>
      <protection locked="0"/>
    </xf>
    <xf numFmtId="0" fontId="19" fillId="0" borderId="43" xfId="0" applyFont="1" applyFill="1" applyBorder="1" applyAlignment="1" applyProtection="1">
      <alignment horizontal="center" vertical="center" wrapText="1"/>
      <protection locked="0"/>
    </xf>
    <xf numFmtId="0" fontId="15" fillId="0" borderId="18" xfId="0" applyFont="1" applyFill="1" applyBorder="1" applyAlignment="1">
      <alignment horizontal="center" vertical="center" wrapText="1"/>
    </xf>
    <xf numFmtId="1" fontId="19" fillId="0" borderId="67" xfId="0" applyNumberFormat="1" applyFont="1" applyFill="1" applyBorder="1" applyAlignment="1">
      <alignment horizontal="center" vertical="center"/>
    </xf>
    <xf numFmtId="0" fontId="19" fillId="0" borderId="8" xfId="0" applyFont="1" applyFill="1" applyBorder="1" applyAlignment="1" applyProtection="1">
      <alignment horizontal="center" vertical="center" wrapText="1"/>
      <protection locked="0"/>
    </xf>
    <xf numFmtId="0" fontId="19" fillId="0" borderId="22" xfId="0" applyFont="1" applyFill="1" applyBorder="1" applyAlignment="1" applyProtection="1">
      <alignment vertical="center" wrapText="1"/>
      <protection locked="0"/>
    </xf>
    <xf numFmtId="0" fontId="15" fillId="0" borderId="68" xfId="0" applyFont="1" applyFill="1" applyBorder="1" applyAlignment="1">
      <alignment horizontal="center" vertical="center" wrapText="1"/>
    </xf>
    <xf numFmtId="1" fontId="19" fillId="0" borderId="48" xfId="0" applyNumberFormat="1" applyFont="1" applyFill="1" applyBorder="1" applyAlignment="1">
      <alignment horizontal="center" vertical="center"/>
    </xf>
    <xf numFmtId="0" fontId="19" fillId="0" borderId="22" xfId="2" applyFont="1" applyFill="1" applyBorder="1" applyAlignment="1">
      <alignment horizontal="center" vertical="center"/>
    </xf>
    <xf numFmtId="0" fontId="19" fillId="0" borderId="23" xfId="2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9" xfId="2" applyFont="1" applyFill="1" applyBorder="1" applyAlignment="1">
      <alignment horizontal="center" vertical="center"/>
    </xf>
    <xf numFmtId="0" fontId="18" fillId="0" borderId="9" xfId="2" applyFont="1" applyFill="1" applyBorder="1" applyAlignment="1">
      <alignment horizontal="center" vertical="center"/>
    </xf>
    <xf numFmtId="0" fontId="18" fillId="0" borderId="10" xfId="2" applyFont="1" applyFill="1" applyBorder="1" applyAlignment="1">
      <alignment horizontal="center" vertical="center"/>
    </xf>
    <xf numFmtId="0" fontId="4" fillId="0" borderId="30" xfId="2" applyFont="1" applyFill="1" applyBorder="1" applyAlignment="1">
      <alignment horizontal="left" vertical="center"/>
    </xf>
    <xf numFmtId="0" fontId="4" fillId="0" borderId="6" xfId="2" applyFont="1" applyFill="1" applyBorder="1" applyAlignment="1">
      <alignment horizontal="left" vertical="center"/>
    </xf>
    <xf numFmtId="0" fontId="19" fillId="0" borderId="6" xfId="2" applyFont="1" applyFill="1" applyBorder="1" applyAlignment="1">
      <alignment horizontal="center" vertical="center"/>
    </xf>
    <xf numFmtId="0" fontId="19" fillId="0" borderId="31" xfId="2" applyFont="1" applyFill="1" applyBorder="1" applyAlignment="1">
      <alignment horizontal="center" vertical="center"/>
    </xf>
    <xf numFmtId="0" fontId="19" fillId="0" borderId="32" xfId="2" applyFont="1" applyFill="1" applyBorder="1" applyAlignment="1">
      <alignment horizontal="center" vertical="center"/>
    </xf>
    <xf numFmtId="0" fontId="19" fillId="0" borderId="26" xfId="2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19" fillId="0" borderId="33" xfId="2" applyFont="1" applyFill="1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0" fontId="19" fillId="0" borderId="36" xfId="2" applyFont="1" applyFill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18" fillId="0" borderId="6" xfId="2" applyFont="1" applyFill="1" applyBorder="1" applyAlignment="1">
      <alignment horizontal="center" vertical="center"/>
    </xf>
    <xf numFmtId="0" fontId="18" fillId="0" borderId="7" xfId="2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4" fillId="0" borderId="26" xfId="2" applyFont="1" applyFill="1" applyBorder="1" applyAlignment="1">
      <alignment horizontal="center" vertical="center" wrapText="1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0" fontId="4" fillId="0" borderId="33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6" xfId="2" applyFont="1" applyFill="1" applyBorder="1" applyAlignment="1">
      <alignment horizontal="center" vertical="center" wrapText="1"/>
    </xf>
    <xf numFmtId="0" fontId="4" fillId="0" borderId="37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16" fillId="0" borderId="3" xfId="2" applyFont="1" applyFill="1" applyBorder="1" applyAlignment="1">
      <alignment horizontal="center" vertical="center" textRotation="90" wrapText="1"/>
    </xf>
    <xf numFmtId="0" fontId="16" fillId="0" borderId="20" xfId="2" applyFont="1" applyFill="1" applyBorder="1" applyAlignment="1">
      <alignment horizontal="center" vertical="center" textRotation="90" wrapText="1"/>
    </xf>
    <xf numFmtId="0" fontId="4" fillId="0" borderId="21" xfId="2" applyFont="1" applyFill="1" applyBorder="1" applyAlignment="1">
      <alignment horizontal="left" vertical="center"/>
    </xf>
    <xf numFmtId="0" fontId="4" fillId="0" borderId="9" xfId="2" applyFont="1" applyFill="1" applyBorder="1" applyAlignment="1">
      <alignment horizontal="left" vertical="center"/>
    </xf>
    <xf numFmtId="0" fontId="19" fillId="0" borderId="9" xfId="2" applyFont="1" applyFill="1" applyBorder="1" applyAlignment="1">
      <alignment horizontal="center" vertical="center"/>
    </xf>
    <xf numFmtId="0" fontId="16" fillId="0" borderId="13" xfId="2" applyFont="1" applyFill="1" applyBorder="1" applyAlignment="1">
      <alignment horizontal="center" vertical="center" textRotation="90" wrapText="1"/>
    </xf>
    <xf numFmtId="0" fontId="16" fillId="0" borderId="14" xfId="2" applyFont="1" applyFill="1" applyBorder="1" applyAlignment="1">
      <alignment horizontal="center" vertical="center" textRotation="90" wrapText="1"/>
    </xf>
    <xf numFmtId="0" fontId="16" fillId="0" borderId="12" xfId="2" applyFont="1" applyFill="1" applyBorder="1" applyAlignment="1">
      <alignment horizontal="center" vertical="center" wrapText="1"/>
    </xf>
    <xf numFmtId="0" fontId="16" fillId="0" borderId="13" xfId="2" applyFont="1" applyFill="1" applyBorder="1" applyAlignment="1">
      <alignment horizontal="center" vertical="center" wrapText="1"/>
    </xf>
    <xf numFmtId="0" fontId="16" fillId="0" borderId="13" xfId="2" applyFont="1" applyFill="1" applyBorder="1" applyAlignment="1">
      <alignment horizontal="center" vertical="center" textRotation="90"/>
    </xf>
    <xf numFmtId="0" fontId="16" fillId="0" borderId="14" xfId="2" applyFont="1" applyFill="1" applyBorder="1" applyAlignment="1">
      <alignment horizontal="center" vertical="center" textRotation="90"/>
    </xf>
    <xf numFmtId="0" fontId="16" fillId="0" borderId="18" xfId="2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center" vertical="center" wrapText="1"/>
    </xf>
    <xf numFmtId="0" fontId="16" fillId="0" borderId="19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18" fillId="0" borderId="0" xfId="2" applyFont="1" applyFill="1" applyAlignment="1">
      <alignment horizontal="center" vertical="center"/>
    </xf>
    <xf numFmtId="0" fontId="16" fillId="0" borderId="1" xfId="2" applyFont="1" applyFill="1" applyBorder="1" applyAlignment="1">
      <alignment horizontal="center" vertical="center" textRotation="90" wrapText="1"/>
    </xf>
    <xf numFmtId="0" fontId="16" fillId="0" borderId="2" xfId="2" applyFont="1" applyFill="1" applyBorder="1" applyAlignment="1">
      <alignment horizontal="center" vertical="center" textRotation="90" wrapText="1"/>
    </xf>
    <xf numFmtId="0" fontId="4" fillId="0" borderId="67" xfId="4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69" xfId="0" applyBorder="1" applyAlignment="1">
      <alignment vertical="center"/>
    </xf>
    <xf numFmtId="0" fontId="4" fillId="0" borderId="19" xfId="4" applyFont="1" applyFill="1" applyBorder="1" applyAlignment="1">
      <alignment horizontal="center" vertical="center"/>
    </xf>
    <xf numFmtId="0" fontId="0" fillId="0" borderId="71" xfId="0" applyBorder="1" applyAlignment="1">
      <alignment vertical="center"/>
    </xf>
    <xf numFmtId="0" fontId="4" fillId="0" borderId="54" xfId="4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5" fillId="0" borderId="0" xfId="2" applyFont="1" applyFill="1" applyAlignment="1">
      <alignment horizontal="center"/>
    </xf>
    <xf numFmtId="0" fontId="8" fillId="0" borderId="18" xfId="4" applyFont="1" applyFill="1" applyBorder="1" applyAlignment="1">
      <alignment horizontal="center" vertical="center" wrapText="1"/>
    </xf>
    <xf numFmtId="0" fontId="8" fillId="0" borderId="70" xfId="4" applyFont="1" applyFill="1" applyBorder="1" applyAlignment="1">
      <alignment horizontal="center" vertical="center" wrapText="1"/>
    </xf>
    <xf numFmtId="0" fontId="2" fillId="0" borderId="70" xfId="4" applyFont="1" applyFill="1" applyBorder="1" applyAlignment="1">
      <alignment horizontal="center" vertical="center" wrapText="1"/>
    </xf>
    <xf numFmtId="0" fontId="2" fillId="0" borderId="72" xfId="4" applyFont="1" applyFill="1" applyBorder="1" applyAlignment="1">
      <alignment horizontal="center" vertical="center" wrapText="1"/>
    </xf>
    <xf numFmtId="0" fontId="4" fillId="0" borderId="40" xfId="4" applyFont="1" applyFill="1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4" fillId="0" borderId="18" xfId="4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4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wrapText="1"/>
    </xf>
    <xf numFmtId="0" fontId="9" fillId="0" borderId="0" xfId="2" applyFont="1" applyAlignment="1">
      <alignment horizontal="center" vertical="top"/>
    </xf>
    <xf numFmtId="0" fontId="11" fillId="0" borderId="0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27" fillId="0" borderId="0" xfId="2" applyFont="1" applyFill="1" applyBorder="1" applyAlignment="1">
      <alignment horizontal="center"/>
    </xf>
    <xf numFmtId="0" fontId="26" fillId="0" borderId="0" xfId="2" applyFont="1" applyFill="1" applyBorder="1" applyAlignment="1">
      <alignment horizontal="center"/>
    </xf>
    <xf numFmtId="0" fontId="19" fillId="0" borderId="43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5" fillId="2" borderId="30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164" fontId="21" fillId="5" borderId="40" xfId="0" applyNumberFormat="1" applyFont="1" applyFill="1" applyBorder="1" applyAlignment="1">
      <alignment horizontal="left" vertical="center" wrapText="1"/>
    </xf>
    <xf numFmtId="0" fontId="0" fillId="0" borderId="63" xfId="0" applyBorder="1" applyAlignment="1">
      <alignment horizontal="left" vertical="center" wrapText="1"/>
    </xf>
    <xf numFmtId="0" fontId="22" fillId="6" borderId="40" xfId="0" applyFont="1" applyFill="1" applyBorder="1" applyAlignment="1">
      <alignment vertical="center" wrapText="1"/>
    </xf>
    <xf numFmtId="0" fontId="23" fillId="0" borderId="63" xfId="0" applyFont="1" applyBorder="1" applyAlignment="1">
      <alignment vertical="center" wrapText="1"/>
    </xf>
    <xf numFmtId="165" fontId="12" fillId="8" borderId="67" xfId="0" applyNumberFormat="1" applyFont="1" applyFill="1" applyBorder="1" applyAlignment="1">
      <alignment horizontal="center" vertical="center"/>
    </xf>
    <xf numFmtId="165" fontId="12" fillId="8" borderId="43" xfId="0" applyNumberFormat="1" applyFont="1" applyFill="1" applyBorder="1" applyAlignment="1">
      <alignment horizontal="center" vertical="center"/>
    </xf>
    <xf numFmtId="165" fontId="12" fillId="8" borderId="69" xfId="0" applyNumberFormat="1" applyFont="1" applyFill="1" applyBorder="1" applyAlignment="1">
      <alignment horizontal="center" vertical="center"/>
    </xf>
    <xf numFmtId="0" fontId="15" fillId="2" borderId="66" xfId="0" applyFont="1" applyFill="1" applyBorder="1" applyAlignment="1">
      <alignment vertical="center"/>
    </xf>
    <xf numFmtId="0" fontId="15" fillId="2" borderId="49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12" fillId="2" borderId="54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/>
    </xf>
    <xf numFmtId="0" fontId="12" fillId="7" borderId="54" xfId="0" applyFont="1" applyFill="1" applyBorder="1" applyAlignment="1" applyProtection="1">
      <alignment horizontal="center" vertical="center" wrapText="1"/>
      <protection locked="0"/>
    </xf>
    <xf numFmtId="0" fontId="12" fillId="7" borderId="55" xfId="0" applyFont="1" applyFill="1" applyBorder="1" applyAlignment="1" applyProtection="1">
      <alignment horizontal="center" vertical="center" wrapText="1"/>
      <protection locked="0"/>
    </xf>
    <xf numFmtId="0" fontId="12" fillId="4" borderId="7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/>
    </xf>
    <xf numFmtId="0" fontId="19" fillId="0" borderId="43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>
      <alignment horizontal="center" vertical="center" textRotation="90" wrapText="1"/>
    </xf>
    <xf numFmtId="0" fontId="4" fillId="3" borderId="22" xfId="0" applyFont="1" applyFill="1" applyBorder="1" applyAlignment="1">
      <alignment horizontal="center" vertical="center" textRotation="90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/>
    </xf>
    <xf numFmtId="0" fontId="12" fillId="4" borderId="41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90" wrapText="1"/>
    </xf>
    <xf numFmtId="0" fontId="4" fillId="3" borderId="9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textRotation="90"/>
    </xf>
    <xf numFmtId="0" fontId="4" fillId="0" borderId="47" xfId="0" applyFont="1" applyBorder="1" applyAlignment="1">
      <alignment horizontal="center" vertical="center" textRotation="90" wrapText="1"/>
    </xf>
    <xf numFmtId="0" fontId="4" fillId="0" borderId="48" xfId="0" applyFont="1" applyBorder="1" applyAlignment="1">
      <alignment horizontal="center" vertical="center" textRotation="90" wrapText="1"/>
    </xf>
    <xf numFmtId="0" fontId="4" fillId="0" borderId="50" xfId="0" applyFont="1" applyBorder="1" applyAlignment="1">
      <alignment horizontal="center" vertical="center" textRotation="90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textRotation="90"/>
    </xf>
    <xf numFmtId="0" fontId="4" fillId="0" borderId="21" xfId="0" applyFont="1" applyBorder="1" applyAlignment="1">
      <alignment horizontal="center" vertical="center" textRotation="90"/>
    </xf>
    <xf numFmtId="0" fontId="4" fillId="0" borderId="4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textRotation="90" wrapText="1"/>
    </xf>
    <xf numFmtId="0" fontId="4" fillId="0" borderId="46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1" fontId="19" fillId="12" borderId="22" xfId="0" applyNumberFormat="1" applyFont="1" applyFill="1" applyBorder="1" applyAlignment="1" applyProtection="1">
      <alignment horizontal="center" vertical="center"/>
      <protection locked="0"/>
    </xf>
  </cellXfs>
  <cellStyles count="7">
    <cellStyle name="Відсотковий" xfId="1" builtinId="5"/>
    <cellStyle name="Гиперссылка 2" xfId="5"/>
    <cellStyle name="Звичайний" xfId="0" builtinId="0"/>
    <cellStyle name="Звичайний 4" xfId="6"/>
    <cellStyle name="Обычный 2" xfId="3"/>
    <cellStyle name="Обычный 2 3" xfId="4"/>
    <cellStyle name="Обычный 3" xfId="2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H42"/>
  <sheetViews>
    <sheetView showZeros="0" view="pageBreakPreview" zoomScale="95" zoomScaleNormal="95" zoomScaleSheetLayoutView="95" workbookViewId="0">
      <selection activeCell="AJ15" sqref="AJ15"/>
    </sheetView>
  </sheetViews>
  <sheetFormatPr defaultColWidth="9.109375" defaultRowHeight="13.2" x14ac:dyDescent="0.25"/>
  <cols>
    <col min="1" max="1" width="5.88671875" style="6" customWidth="1"/>
    <col min="2" max="5" width="3.109375" style="6" customWidth="1"/>
    <col min="6" max="6" width="3.5546875" style="6" customWidth="1"/>
    <col min="7" max="54" width="3.109375" style="6" customWidth="1"/>
    <col min="55" max="16384" width="9.109375" style="6"/>
  </cols>
  <sheetData>
    <row r="1" spans="1:54" s="1" customFormat="1" ht="21" customHeight="1" x14ac:dyDescent="0.3">
      <c r="B1" s="2"/>
      <c r="C1" s="2"/>
      <c r="D1" s="2"/>
      <c r="E1" s="2"/>
      <c r="F1" s="2"/>
      <c r="G1" s="2"/>
      <c r="H1" s="2"/>
      <c r="I1" s="411" t="s">
        <v>0</v>
      </c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  <c r="AE1" s="411"/>
      <c r="AF1" s="411"/>
      <c r="AG1" s="411"/>
      <c r="AH1" s="411"/>
      <c r="AI1" s="411"/>
      <c r="AJ1" s="411"/>
      <c r="AK1" s="411"/>
      <c r="AL1" s="411"/>
      <c r="AM1" s="411"/>
      <c r="AN1" s="411"/>
      <c r="AO1" s="411"/>
      <c r="AP1" s="411"/>
      <c r="AQ1" s="411"/>
      <c r="AR1" s="3"/>
      <c r="AS1" s="3"/>
      <c r="AT1" s="3"/>
      <c r="AU1" s="3"/>
      <c r="AV1" s="3"/>
      <c r="AW1" s="3"/>
      <c r="AX1" s="3"/>
      <c r="AY1" s="3"/>
      <c r="AZ1" s="3"/>
      <c r="BA1" s="3"/>
      <c r="BB1" s="4"/>
    </row>
    <row r="2" spans="1:54" s="1" customFormat="1" ht="16.5" customHeight="1" x14ac:dyDescent="0.35">
      <c r="B2" s="2"/>
      <c r="C2" s="2"/>
      <c r="D2" s="2"/>
      <c r="E2" s="2"/>
      <c r="F2" s="2"/>
      <c r="G2" s="2"/>
      <c r="H2" s="2"/>
      <c r="I2" s="412" t="s">
        <v>145</v>
      </c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  <c r="AG2" s="412"/>
      <c r="AH2" s="412"/>
      <c r="AI2" s="412"/>
      <c r="AJ2" s="412"/>
      <c r="AK2" s="412"/>
      <c r="AL2" s="412"/>
      <c r="AM2" s="412"/>
      <c r="AN2" s="412"/>
      <c r="AO2" s="412"/>
      <c r="AP2" s="412"/>
      <c r="AQ2" s="412"/>
      <c r="AT2" s="5"/>
      <c r="AU2" s="5"/>
      <c r="AV2" s="5"/>
      <c r="AW2" s="5"/>
      <c r="AX2" s="5"/>
      <c r="AY2" s="5"/>
      <c r="AZ2" s="5"/>
      <c r="BA2" s="5"/>
    </row>
    <row r="3" spans="1:54" x14ac:dyDescent="0.25">
      <c r="A3" s="106" t="s">
        <v>130</v>
      </c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  <c r="AB3" s="413"/>
      <c r="AC3" s="413"/>
      <c r="AD3" s="413"/>
      <c r="AE3" s="413"/>
      <c r="AF3" s="413"/>
      <c r="AG3" s="413"/>
      <c r="AH3" s="413"/>
      <c r="AI3" s="413"/>
      <c r="AJ3" s="413"/>
      <c r="AK3" s="413"/>
      <c r="AL3" s="413"/>
      <c r="AM3" s="413"/>
      <c r="AN3" s="413"/>
      <c r="AO3" s="413"/>
      <c r="AQ3" s="106" t="s">
        <v>131</v>
      </c>
    </row>
    <row r="4" spans="1:54" ht="16.5" customHeight="1" x14ac:dyDescent="0.25">
      <c r="A4" s="11" t="s">
        <v>1</v>
      </c>
      <c r="J4" s="7"/>
      <c r="K4" s="7"/>
      <c r="AN4" s="7"/>
      <c r="AO4" s="7"/>
      <c r="AQ4" s="11" t="s">
        <v>132</v>
      </c>
    </row>
    <row r="5" spans="1:54" s="136" customFormat="1" ht="18" customHeight="1" x14ac:dyDescent="0.25">
      <c r="A5" s="135" t="s">
        <v>2</v>
      </c>
      <c r="J5" s="138"/>
      <c r="K5" s="138"/>
      <c r="L5" s="414" t="s">
        <v>3</v>
      </c>
      <c r="M5" s="414"/>
      <c r="N5" s="414"/>
      <c r="O5" s="414"/>
      <c r="P5" s="414"/>
      <c r="Q5" s="414"/>
      <c r="R5" s="414"/>
      <c r="S5" s="414"/>
      <c r="T5" s="414"/>
      <c r="U5" s="414"/>
      <c r="V5" s="414"/>
      <c r="W5" s="414"/>
      <c r="X5" s="414"/>
      <c r="Y5" s="414"/>
      <c r="Z5" s="414"/>
      <c r="AA5" s="414"/>
      <c r="AB5" s="414"/>
      <c r="AC5" s="414"/>
      <c r="AD5" s="414"/>
      <c r="AE5" s="414"/>
      <c r="AF5" s="414"/>
      <c r="AG5" s="414"/>
      <c r="AH5" s="414"/>
      <c r="AI5" s="414"/>
      <c r="AJ5" s="414"/>
      <c r="AK5" s="414"/>
      <c r="AL5" s="414"/>
      <c r="AM5" s="414"/>
      <c r="AN5" s="138"/>
      <c r="AO5" s="138"/>
      <c r="AQ5" s="135" t="s">
        <v>133</v>
      </c>
    </row>
    <row r="6" spans="1:54" s="136" customFormat="1" ht="15.75" customHeight="1" x14ac:dyDescent="0.25">
      <c r="A6" s="135" t="s">
        <v>4</v>
      </c>
      <c r="I6" s="137"/>
      <c r="J6" s="138"/>
      <c r="K6" s="138"/>
      <c r="L6" s="415" t="s">
        <v>5</v>
      </c>
      <c r="M6" s="415"/>
      <c r="N6" s="415"/>
      <c r="O6" s="415"/>
      <c r="P6" s="415"/>
      <c r="Q6" s="415"/>
      <c r="R6" s="415"/>
      <c r="S6" s="415"/>
      <c r="T6" s="415"/>
      <c r="U6" s="415"/>
      <c r="V6" s="415"/>
      <c r="W6" s="415"/>
      <c r="X6" s="415"/>
      <c r="Y6" s="415"/>
      <c r="Z6" s="415"/>
      <c r="AA6" s="415"/>
      <c r="AB6" s="415"/>
      <c r="AC6" s="415"/>
      <c r="AD6" s="415"/>
      <c r="AE6" s="415"/>
      <c r="AF6" s="415"/>
      <c r="AG6" s="415"/>
      <c r="AH6" s="415"/>
      <c r="AI6" s="415"/>
      <c r="AJ6" s="415"/>
      <c r="AK6" s="415"/>
      <c r="AL6" s="415"/>
      <c r="AM6" s="415"/>
      <c r="AQ6" s="135" t="s">
        <v>4</v>
      </c>
    </row>
    <row r="7" spans="1:54" s="136" customFormat="1" ht="16.5" customHeight="1" x14ac:dyDescent="0.25">
      <c r="A7" s="135" t="s">
        <v>163</v>
      </c>
      <c r="I7" s="137"/>
      <c r="J7" s="138"/>
      <c r="K7" s="138"/>
      <c r="L7" s="415" t="s">
        <v>134</v>
      </c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415"/>
      <c r="X7" s="415"/>
      <c r="Y7" s="415"/>
      <c r="Z7" s="415"/>
      <c r="AA7" s="415"/>
      <c r="AB7" s="415"/>
      <c r="AC7" s="415"/>
      <c r="AD7" s="415"/>
      <c r="AE7" s="415"/>
      <c r="AF7" s="415"/>
      <c r="AG7" s="415"/>
      <c r="AH7" s="415"/>
      <c r="AI7" s="415"/>
      <c r="AJ7" s="415"/>
      <c r="AK7" s="415"/>
      <c r="AL7" s="415"/>
      <c r="AM7" s="415"/>
      <c r="AQ7" s="279" t="s">
        <v>175</v>
      </c>
      <c r="AR7" s="279"/>
      <c r="AS7" s="279"/>
      <c r="AT7" s="279"/>
      <c r="AU7" s="279"/>
      <c r="AV7" s="279"/>
      <c r="AW7" s="279"/>
    </row>
    <row r="8" spans="1:54" s="136" customFormat="1" ht="15.75" customHeight="1" x14ac:dyDescent="0.25">
      <c r="A8" s="280" t="s">
        <v>174</v>
      </c>
      <c r="B8" s="279"/>
      <c r="C8" s="279"/>
      <c r="D8" s="279"/>
      <c r="E8" s="279"/>
      <c r="J8" s="139"/>
      <c r="K8" s="139"/>
      <c r="L8" s="416" t="s">
        <v>135</v>
      </c>
      <c r="M8" s="416"/>
      <c r="N8" s="416"/>
      <c r="O8" s="416"/>
      <c r="P8" s="416"/>
      <c r="Q8" s="416"/>
      <c r="R8" s="416"/>
      <c r="S8" s="416"/>
      <c r="T8" s="416"/>
      <c r="U8" s="416"/>
      <c r="V8" s="416"/>
      <c r="W8" s="416"/>
      <c r="X8" s="416"/>
      <c r="Y8" s="416"/>
      <c r="Z8" s="416"/>
      <c r="AA8" s="416"/>
      <c r="AB8" s="416"/>
      <c r="AC8" s="416"/>
      <c r="AD8" s="416"/>
      <c r="AE8" s="416"/>
      <c r="AF8" s="416"/>
      <c r="AG8" s="416"/>
      <c r="AH8" s="416"/>
      <c r="AI8" s="416"/>
      <c r="AJ8" s="416"/>
      <c r="AK8" s="416"/>
      <c r="AL8" s="416"/>
      <c r="AM8" s="416"/>
      <c r="AN8" s="139"/>
      <c r="AO8" s="139"/>
      <c r="AP8" s="139"/>
      <c r="AQ8" s="279" t="s">
        <v>165</v>
      </c>
      <c r="AR8" s="279"/>
      <c r="AS8" s="279"/>
      <c r="AT8" s="279"/>
      <c r="AU8" s="279"/>
      <c r="AV8" s="279"/>
      <c r="AW8" s="279"/>
    </row>
    <row r="9" spans="1:54" s="136" customFormat="1" ht="9.75" customHeight="1" x14ac:dyDescent="0.25">
      <c r="J9" s="139"/>
      <c r="K9" s="139"/>
      <c r="AN9" s="139"/>
      <c r="AO9" s="139"/>
      <c r="AP9" s="139"/>
    </row>
    <row r="10" spans="1:54" s="136" customFormat="1" ht="18.75" customHeight="1" x14ac:dyDescent="0.25">
      <c r="J10" s="139"/>
      <c r="K10" s="139"/>
      <c r="L10" s="415" t="s">
        <v>136</v>
      </c>
      <c r="M10" s="415"/>
      <c r="N10" s="415"/>
      <c r="O10" s="415"/>
      <c r="P10" s="415"/>
      <c r="Q10" s="415"/>
      <c r="R10" s="415"/>
      <c r="S10" s="415"/>
      <c r="T10" s="415"/>
      <c r="U10" s="415"/>
      <c r="V10" s="415"/>
      <c r="W10" s="415"/>
      <c r="X10" s="415"/>
      <c r="Y10" s="415"/>
      <c r="Z10" s="415"/>
      <c r="AA10" s="415"/>
      <c r="AB10" s="415"/>
      <c r="AC10" s="415"/>
      <c r="AD10" s="415"/>
      <c r="AE10" s="415"/>
      <c r="AF10" s="415"/>
      <c r="AG10" s="415"/>
      <c r="AH10" s="415"/>
      <c r="AI10" s="415"/>
      <c r="AJ10" s="415"/>
      <c r="AK10" s="415"/>
      <c r="AL10" s="415"/>
      <c r="AM10" s="415"/>
      <c r="AN10" s="139"/>
      <c r="AO10" s="139"/>
      <c r="AP10" s="139"/>
    </row>
    <row r="11" spans="1:54" s="136" customFormat="1" ht="18.75" customHeight="1" x14ac:dyDescent="0.35">
      <c r="J11" s="139"/>
      <c r="K11" s="139"/>
      <c r="L11" s="418" t="s">
        <v>152</v>
      </c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  <c r="AC11" s="418"/>
      <c r="AD11" s="418"/>
      <c r="AE11" s="418"/>
      <c r="AF11" s="418"/>
      <c r="AG11" s="418"/>
      <c r="AH11" s="418"/>
      <c r="AI11" s="418"/>
      <c r="AJ11" s="418"/>
      <c r="AK11" s="418"/>
      <c r="AL11" s="418"/>
      <c r="AM11" s="418"/>
      <c r="AN11" s="139"/>
      <c r="AO11" s="139"/>
      <c r="AP11" s="139"/>
    </row>
    <row r="12" spans="1:54" s="136" customFormat="1" ht="17.399999999999999" x14ac:dyDescent="0.3">
      <c r="I12" s="140"/>
      <c r="L12" s="417" t="s">
        <v>169</v>
      </c>
      <c r="M12" s="417"/>
      <c r="N12" s="417"/>
      <c r="O12" s="417"/>
      <c r="P12" s="417"/>
      <c r="Q12" s="417"/>
      <c r="R12" s="417"/>
      <c r="S12" s="417"/>
      <c r="T12" s="417"/>
      <c r="U12" s="417"/>
      <c r="V12" s="417"/>
      <c r="W12" s="417"/>
      <c r="X12" s="417"/>
      <c r="Y12" s="417"/>
      <c r="Z12" s="417"/>
      <c r="AA12" s="417"/>
      <c r="AB12" s="417"/>
      <c r="AC12" s="417"/>
      <c r="AD12" s="417"/>
      <c r="AE12" s="417"/>
      <c r="AF12" s="417"/>
      <c r="AG12" s="417"/>
      <c r="AH12" s="417"/>
      <c r="AI12" s="417"/>
      <c r="AJ12" s="417"/>
      <c r="AK12" s="417"/>
      <c r="AL12" s="417"/>
      <c r="AM12" s="417"/>
      <c r="AN12" s="141"/>
    </row>
    <row r="13" spans="1:54" s="136" customFormat="1" ht="5.25" customHeight="1" x14ac:dyDescent="0.25">
      <c r="I13" s="140"/>
      <c r="K13" s="141"/>
      <c r="L13" s="138"/>
      <c r="M13" s="138"/>
      <c r="N13" s="138"/>
      <c r="O13" s="138"/>
      <c r="P13" s="138"/>
      <c r="Q13" s="138"/>
      <c r="R13" s="138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38"/>
      <c r="AH13" s="138"/>
      <c r="AI13" s="138"/>
      <c r="AJ13" s="138"/>
      <c r="AK13" s="138"/>
      <c r="AL13" s="138"/>
      <c r="AM13" s="138"/>
    </row>
    <row r="14" spans="1:54" s="136" customFormat="1" ht="15.6" x14ac:dyDescent="0.25">
      <c r="I14" s="143"/>
      <c r="K14" s="144" t="s">
        <v>153</v>
      </c>
    </row>
    <row r="15" spans="1:54" s="136" customFormat="1" ht="7.5" customHeight="1" x14ac:dyDescent="0.25">
      <c r="K15" s="144" t="s">
        <v>6</v>
      </c>
    </row>
    <row r="16" spans="1:54" s="136" customFormat="1" ht="15.6" x14ac:dyDescent="0.25">
      <c r="K16" s="144" t="s">
        <v>137</v>
      </c>
    </row>
    <row r="17" spans="1:86" s="136" customFormat="1" ht="9" customHeight="1" x14ac:dyDescent="0.25">
      <c r="B17" s="138"/>
      <c r="C17" s="138"/>
      <c r="D17" s="138"/>
      <c r="E17" s="138"/>
      <c r="F17" s="138"/>
      <c r="G17" s="138"/>
      <c r="H17" s="138"/>
      <c r="K17" s="145" t="s">
        <v>7</v>
      </c>
    </row>
    <row r="18" spans="1:86" s="136" customFormat="1" ht="15.75" customHeight="1" x14ac:dyDescent="0.3">
      <c r="K18" s="143" t="s">
        <v>159</v>
      </c>
      <c r="L18" s="144"/>
    </row>
    <row r="19" spans="1:86" ht="12.75" customHeight="1" x14ac:dyDescent="0.35">
      <c r="A19" s="146"/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</row>
    <row r="20" spans="1:86" ht="17.25" customHeight="1" x14ac:dyDescent="0.25">
      <c r="A20" s="136"/>
      <c r="B20" s="136"/>
      <c r="C20" s="136"/>
      <c r="D20" s="136"/>
      <c r="E20" s="136"/>
      <c r="F20" s="136"/>
      <c r="G20" s="136"/>
      <c r="H20" s="136"/>
      <c r="I20" s="136"/>
      <c r="J20" s="136"/>
      <c r="K20" s="159" t="s">
        <v>154</v>
      </c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36"/>
      <c r="AB20" s="159" t="s">
        <v>155</v>
      </c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D20" s="410"/>
      <c r="BE20" s="410"/>
      <c r="BF20" s="410"/>
      <c r="BG20" s="410"/>
      <c r="BH20" s="410"/>
      <c r="BI20" s="410"/>
      <c r="BJ20" s="410"/>
      <c r="BK20" s="410"/>
      <c r="BL20" s="410"/>
      <c r="BM20" s="410"/>
      <c r="BN20" s="410"/>
      <c r="BO20" s="410"/>
      <c r="BP20" s="410"/>
      <c r="BQ20" s="410"/>
      <c r="BR20" s="410"/>
      <c r="BS20" s="410"/>
      <c r="BU20" s="410" t="s">
        <v>8</v>
      </c>
      <c r="BV20" s="410"/>
      <c r="BW20" s="410"/>
      <c r="BX20" s="410"/>
      <c r="BY20" s="410"/>
      <c r="BZ20" s="410"/>
      <c r="CA20" s="410"/>
      <c r="CB20" s="410"/>
      <c r="CC20" s="410"/>
      <c r="CD20" s="410"/>
      <c r="CE20" s="410"/>
      <c r="CF20" s="410"/>
      <c r="CG20" s="410"/>
      <c r="CH20" s="410"/>
    </row>
    <row r="21" spans="1:86" ht="6" customHeight="1" x14ac:dyDescent="0.3">
      <c r="A21" s="136"/>
      <c r="B21" s="136"/>
      <c r="C21" s="136"/>
      <c r="D21" s="136"/>
      <c r="E21" s="136"/>
      <c r="F21" s="136"/>
      <c r="G21" s="136"/>
      <c r="H21" s="136"/>
      <c r="I21" s="136"/>
      <c r="J21" s="147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</row>
    <row r="22" spans="1:86" ht="13.8" x14ac:dyDescent="0.25">
      <c r="A22" s="400" t="s">
        <v>9</v>
      </c>
      <c r="B22" s="400"/>
      <c r="C22" s="400"/>
      <c r="D22" s="400"/>
      <c r="E22" s="400"/>
      <c r="F22" s="400"/>
      <c r="G22" s="400"/>
      <c r="H22" s="400"/>
      <c r="I22" s="400"/>
      <c r="J22" s="400"/>
      <c r="K22" s="400"/>
      <c r="L22" s="400"/>
      <c r="M22" s="400"/>
      <c r="N22" s="400"/>
      <c r="O22" s="400"/>
      <c r="P22" s="400"/>
      <c r="Q22" s="400"/>
      <c r="R22" s="400"/>
      <c r="S22" s="400"/>
      <c r="T22" s="400"/>
      <c r="U22" s="400"/>
      <c r="V22" s="400"/>
      <c r="W22" s="400"/>
      <c r="X22" s="400"/>
      <c r="Y22" s="400"/>
      <c r="Z22" s="400"/>
      <c r="AA22" s="400"/>
      <c r="AB22" s="400"/>
      <c r="AC22" s="400"/>
      <c r="AD22" s="400"/>
      <c r="AE22" s="400"/>
      <c r="AF22" s="400"/>
      <c r="AG22" s="400"/>
      <c r="AH22" s="400"/>
      <c r="AI22" s="400"/>
      <c r="AJ22" s="400"/>
      <c r="AK22" s="400"/>
      <c r="AL22" s="400"/>
      <c r="AM22" s="400"/>
      <c r="AN22" s="400"/>
      <c r="AO22" s="400"/>
      <c r="AP22" s="400"/>
      <c r="AQ22" s="400"/>
      <c r="AR22" s="400"/>
      <c r="AS22" s="400"/>
      <c r="AT22" s="400"/>
      <c r="AU22" s="400"/>
      <c r="AV22" s="400"/>
      <c r="AW22" s="400"/>
      <c r="AX22" s="400"/>
      <c r="AY22" s="400"/>
      <c r="AZ22" s="400"/>
      <c r="BA22" s="400"/>
      <c r="BB22" s="136"/>
    </row>
    <row r="23" spans="1:86" ht="5.25" customHeight="1" thickBot="1" x14ac:dyDescent="0.3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</row>
    <row r="24" spans="1:86" s="8" customFormat="1" ht="12.75" customHeight="1" thickBot="1" x14ac:dyDescent="0.35">
      <c r="A24" s="401" t="s">
        <v>10</v>
      </c>
      <c r="B24" s="390" t="s">
        <v>11</v>
      </c>
      <c r="C24" s="391"/>
      <c r="D24" s="391"/>
      <c r="E24" s="392"/>
      <c r="F24" s="390" t="s">
        <v>12</v>
      </c>
      <c r="G24" s="393"/>
      <c r="H24" s="393"/>
      <c r="I24" s="393"/>
      <c r="J24" s="394"/>
      <c r="K24" s="395" t="s">
        <v>13</v>
      </c>
      <c r="L24" s="393"/>
      <c r="M24" s="393"/>
      <c r="N24" s="396"/>
      <c r="O24" s="397" t="s">
        <v>14</v>
      </c>
      <c r="P24" s="398"/>
      <c r="Q24" s="398"/>
      <c r="R24" s="399"/>
      <c r="S24" s="405" t="s">
        <v>15</v>
      </c>
      <c r="T24" s="406"/>
      <c r="U24" s="406"/>
      <c r="V24" s="406"/>
      <c r="W24" s="407"/>
      <c r="X24" s="408" t="s">
        <v>16</v>
      </c>
      <c r="Y24" s="409"/>
      <c r="Z24" s="409"/>
      <c r="AA24" s="409"/>
      <c r="AB24" s="405" t="s">
        <v>17</v>
      </c>
      <c r="AC24" s="406"/>
      <c r="AD24" s="406"/>
      <c r="AE24" s="407"/>
      <c r="AF24" s="405" t="s">
        <v>18</v>
      </c>
      <c r="AG24" s="406"/>
      <c r="AH24" s="406"/>
      <c r="AI24" s="406"/>
      <c r="AJ24" s="407"/>
      <c r="AK24" s="405" t="s">
        <v>19</v>
      </c>
      <c r="AL24" s="406"/>
      <c r="AM24" s="406"/>
      <c r="AN24" s="407"/>
      <c r="AO24" s="405" t="s">
        <v>20</v>
      </c>
      <c r="AP24" s="406"/>
      <c r="AQ24" s="406"/>
      <c r="AR24" s="407"/>
      <c r="AS24" s="405" t="s">
        <v>21</v>
      </c>
      <c r="AT24" s="406"/>
      <c r="AU24" s="406"/>
      <c r="AV24" s="406"/>
      <c r="AW24" s="407"/>
      <c r="AX24" s="405" t="s">
        <v>22</v>
      </c>
      <c r="AY24" s="406"/>
      <c r="AZ24" s="406"/>
      <c r="BA24" s="407"/>
      <c r="BB24" s="175"/>
    </row>
    <row r="25" spans="1:86" s="9" customFormat="1" ht="12" customHeight="1" thickBot="1" x14ac:dyDescent="0.3">
      <c r="A25" s="402"/>
      <c r="B25" s="267">
        <v>1</v>
      </c>
      <c r="C25" s="268">
        <f t="shared" ref="C25:BA25" si="0">B25+1</f>
        <v>2</v>
      </c>
      <c r="D25" s="268">
        <f t="shared" si="0"/>
        <v>3</v>
      </c>
      <c r="E25" s="269">
        <f t="shared" si="0"/>
        <v>4</v>
      </c>
      <c r="F25" s="267">
        <f t="shared" si="0"/>
        <v>5</v>
      </c>
      <c r="G25" s="268">
        <f t="shared" si="0"/>
        <v>6</v>
      </c>
      <c r="H25" s="268">
        <f t="shared" si="0"/>
        <v>7</v>
      </c>
      <c r="I25" s="268">
        <f t="shared" si="0"/>
        <v>8</v>
      </c>
      <c r="J25" s="269">
        <f t="shared" si="0"/>
        <v>9</v>
      </c>
      <c r="K25" s="270">
        <f t="shared" si="0"/>
        <v>10</v>
      </c>
      <c r="L25" s="268">
        <f t="shared" si="0"/>
        <v>11</v>
      </c>
      <c r="M25" s="268">
        <f t="shared" si="0"/>
        <v>12</v>
      </c>
      <c r="N25" s="269">
        <f t="shared" si="0"/>
        <v>13</v>
      </c>
      <c r="O25" s="267">
        <f t="shared" si="0"/>
        <v>14</v>
      </c>
      <c r="P25" s="268">
        <f t="shared" si="0"/>
        <v>15</v>
      </c>
      <c r="Q25" s="268">
        <f t="shared" si="0"/>
        <v>16</v>
      </c>
      <c r="R25" s="269">
        <f t="shared" si="0"/>
        <v>17</v>
      </c>
      <c r="S25" s="267">
        <f t="shared" si="0"/>
        <v>18</v>
      </c>
      <c r="T25" s="268">
        <f t="shared" si="0"/>
        <v>19</v>
      </c>
      <c r="U25" s="268">
        <f t="shared" si="0"/>
        <v>20</v>
      </c>
      <c r="V25" s="268">
        <f t="shared" si="0"/>
        <v>21</v>
      </c>
      <c r="W25" s="269">
        <f t="shared" si="0"/>
        <v>22</v>
      </c>
      <c r="X25" s="267">
        <f t="shared" si="0"/>
        <v>23</v>
      </c>
      <c r="Y25" s="268">
        <f t="shared" si="0"/>
        <v>24</v>
      </c>
      <c r="Z25" s="268">
        <f t="shared" si="0"/>
        <v>25</v>
      </c>
      <c r="AA25" s="269">
        <f t="shared" si="0"/>
        <v>26</v>
      </c>
      <c r="AB25" s="267">
        <f t="shared" si="0"/>
        <v>27</v>
      </c>
      <c r="AC25" s="268">
        <f t="shared" si="0"/>
        <v>28</v>
      </c>
      <c r="AD25" s="268">
        <f t="shared" si="0"/>
        <v>29</v>
      </c>
      <c r="AE25" s="269">
        <f t="shared" si="0"/>
        <v>30</v>
      </c>
      <c r="AF25" s="267">
        <f t="shared" si="0"/>
        <v>31</v>
      </c>
      <c r="AG25" s="268">
        <f t="shared" si="0"/>
        <v>32</v>
      </c>
      <c r="AH25" s="268">
        <f t="shared" si="0"/>
        <v>33</v>
      </c>
      <c r="AI25" s="268">
        <f t="shared" si="0"/>
        <v>34</v>
      </c>
      <c r="AJ25" s="269">
        <f t="shared" si="0"/>
        <v>35</v>
      </c>
      <c r="AK25" s="267">
        <f t="shared" si="0"/>
        <v>36</v>
      </c>
      <c r="AL25" s="268">
        <f t="shared" si="0"/>
        <v>37</v>
      </c>
      <c r="AM25" s="268">
        <f t="shared" si="0"/>
        <v>38</v>
      </c>
      <c r="AN25" s="269">
        <f t="shared" si="0"/>
        <v>39</v>
      </c>
      <c r="AO25" s="267">
        <f t="shared" si="0"/>
        <v>40</v>
      </c>
      <c r="AP25" s="268">
        <f t="shared" si="0"/>
        <v>41</v>
      </c>
      <c r="AQ25" s="268">
        <f t="shared" si="0"/>
        <v>42</v>
      </c>
      <c r="AR25" s="269">
        <f t="shared" si="0"/>
        <v>43</v>
      </c>
      <c r="AS25" s="267">
        <f t="shared" si="0"/>
        <v>44</v>
      </c>
      <c r="AT25" s="268">
        <f t="shared" si="0"/>
        <v>45</v>
      </c>
      <c r="AU25" s="268">
        <f t="shared" si="0"/>
        <v>46</v>
      </c>
      <c r="AV25" s="268">
        <f t="shared" si="0"/>
        <v>47</v>
      </c>
      <c r="AW25" s="269">
        <f t="shared" si="0"/>
        <v>48</v>
      </c>
      <c r="AX25" s="270">
        <f t="shared" si="0"/>
        <v>49</v>
      </c>
      <c r="AY25" s="268">
        <f t="shared" si="0"/>
        <v>50</v>
      </c>
      <c r="AZ25" s="268">
        <f t="shared" si="0"/>
        <v>51</v>
      </c>
      <c r="BA25" s="271">
        <f t="shared" si="0"/>
        <v>52</v>
      </c>
      <c r="BB25" s="173"/>
    </row>
    <row r="26" spans="1:86" s="11" customFormat="1" ht="12.75" customHeight="1" x14ac:dyDescent="0.25">
      <c r="A26" s="403"/>
      <c r="B26" s="317">
        <v>2</v>
      </c>
      <c r="C26" s="318">
        <v>9</v>
      </c>
      <c r="D26" s="318">
        <v>16</v>
      </c>
      <c r="E26" s="319">
        <v>23</v>
      </c>
      <c r="F26" s="317">
        <v>30</v>
      </c>
      <c r="G26" s="318">
        <v>7</v>
      </c>
      <c r="H26" s="318">
        <v>14</v>
      </c>
      <c r="I26" s="318">
        <v>21</v>
      </c>
      <c r="J26" s="319">
        <v>28</v>
      </c>
      <c r="K26" s="320">
        <v>4</v>
      </c>
      <c r="L26" s="318">
        <v>11</v>
      </c>
      <c r="M26" s="318">
        <v>18</v>
      </c>
      <c r="N26" s="319">
        <v>25</v>
      </c>
      <c r="O26" s="317">
        <v>2</v>
      </c>
      <c r="P26" s="318">
        <v>9</v>
      </c>
      <c r="Q26" s="318">
        <v>16</v>
      </c>
      <c r="R26" s="319">
        <v>23</v>
      </c>
      <c r="S26" s="317">
        <v>30</v>
      </c>
      <c r="T26" s="318">
        <v>6</v>
      </c>
      <c r="U26" s="318">
        <v>13</v>
      </c>
      <c r="V26" s="318">
        <v>20</v>
      </c>
      <c r="W26" s="319">
        <v>27</v>
      </c>
      <c r="X26" s="317">
        <v>3</v>
      </c>
      <c r="Y26" s="318">
        <v>10</v>
      </c>
      <c r="Z26" s="318">
        <v>17</v>
      </c>
      <c r="AA26" s="319">
        <v>24</v>
      </c>
      <c r="AB26" s="317">
        <v>3</v>
      </c>
      <c r="AC26" s="318">
        <v>10</v>
      </c>
      <c r="AD26" s="318">
        <v>17</v>
      </c>
      <c r="AE26" s="319">
        <v>24</v>
      </c>
      <c r="AF26" s="317">
        <v>31</v>
      </c>
      <c r="AG26" s="318">
        <v>7</v>
      </c>
      <c r="AH26" s="318">
        <v>14</v>
      </c>
      <c r="AI26" s="318">
        <v>21</v>
      </c>
      <c r="AJ26" s="319">
        <v>28</v>
      </c>
      <c r="AK26" s="317">
        <v>5</v>
      </c>
      <c r="AL26" s="318">
        <v>12</v>
      </c>
      <c r="AM26" s="318">
        <v>19</v>
      </c>
      <c r="AN26" s="319">
        <v>26</v>
      </c>
      <c r="AO26" s="317">
        <v>2</v>
      </c>
      <c r="AP26" s="318">
        <v>9</v>
      </c>
      <c r="AQ26" s="318">
        <v>16</v>
      </c>
      <c r="AR26" s="319">
        <v>23</v>
      </c>
      <c r="AS26" s="317">
        <v>30</v>
      </c>
      <c r="AT26" s="318">
        <v>7</v>
      </c>
      <c r="AU26" s="318">
        <v>14</v>
      </c>
      <c r="AV26" s="318">
        <v>21</v>
      </c>
      <c r="AW26" s="319">
        <v>28</v>
      </c>
      <c r="AX26" s="320">
        <v>4</v>
      </c>
      <c r="AY26" s="318">
        <v>11</v>
      </c>
      <c r="AZ26" s="318">
        <v>18</v>
      </c>
      <c r="BA26" s="319">
        <v>25</v>
      </c>
      <c r="BB26" s="174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</row>
    <row r="27" spans="1:86" s="11" customFormat="1" ht="13.5" customHeight="1" thickBot="1" x14ac:dyDescent="0.3">
      <c r="A27" s="404"/>
      <c r="B27" s="321">
        <v>8</v>
      </c>
      <c r="C27" s="322">
        <v>15</v>
      </c>
      <c r="D27" s="322">
        <v>22</v>
      </c>
      <c r="E27" s="323">
        <v>29</v>
      </c>
      <c r="F27" s="321">
        <v>6</v>
      </c>
      <c r="G27" s="322">
        <v>13</v>
      </c>
      <c r="H27" s="322">
        <v>20</v>
      </c>
      <c r="I27" s="322">
        <v>27</v>
      </c>
      <c r="J27" s="323">
        <v>3</v>
      </c>
      <c r="K27" s="324">
        <v>10</v>
      </c>
      <c r="L27" s="322">
        <v>17</v>
      </c>
      <c r="M27" s="322">
        <v>24</v>
      </c>
      <c r="N27" s="323">
        <v>1</v>
      </c>
      <c r="O27" s="321">
        <v>8</v>
      </c>
      <c r="P27" s="322">
        <v>15</v>
      </c>
      <c r="Q27" s="322">
        <v>22</v>
      </c>
      <c r="R27" s="323">
        <v>29</v>
      </c>
      <c r="S27" s="321">
        <v>5</v>
      </c>
      <c r="T27" s="322">
        <v>12</v>
      </c>
      <c r="U27" s="322">
        <v>19</v>
      </c>
      <c r="V27" s="322">
        <v>26</v>
      </c>
      <c r="W27" s="323">
        <v>2</v>
      </c>
      <c r="X27" s="321">
        <v>9</v>
      </c>
      <c r="Y27" s="322">
        <v>16</v>
      </c>
      <c r="Z27" s="322">
        <v>23</v>
      </c>
      <c r="AA27" s="323">
        <v>2</v>
      </c>
      <c r="AB27" s="321">
        <v>9</v>
      </c>
      <c r="AC27" s="322">
        <v>16</v>
      </c>
      <c r="AD27" s="322">
        <v>23</v>
      </c>
      <c r="AE27" s="323">
        <v>30</v>
      </c>
      <c r="AF27" s="321">
        <v>6</v>
      </c>
      <c r="AG27" s="322">
        <v>13</v>
      </c>
      <c r="AH27" s="322">
        <v>20</v>
      </c>
      <c r="AI27" s="322">
        <v>27</v>
      </c>
      <c r="AJ27" s="323">
        <v>4</v>
      </c>
      <c r="AK27" s="321">
        <v>11</v>
      </c>
      <c r="AL27" s="322">
        <v>18</v>
      </c>
      <c r="AM27" s="322">
        <v>25</v>
      </c>
      <c r="AN27" s="323">
        <v>1</v>
      </c>
      <c r="AO27" s="321">
        <v>8</v>
      </c>
      <c r="AP27" s="322">
        <v>15</v>
      </c>
      <c r="AQ27" s="322">
        <v>22</v>
      </c>
      <c r="AR27" s="323">
        <v>29</v>
      </c>
      <c r="AS27" s="321">
        <v>6</v>
      </c>
      <c r="AT27" s="322">
        <v>13</v>
      </c>
      <c r="AU27" s="322">
        <v>20</v>
      </c>
      <c r="AV27" s="322">
        <v>27</v>
      </c>
      <c r="AW27" s="323">
        <v>3</v>
      </c>
      <c r="AX27" s="324">
        <v>10</v>
      </c>
      <c r="AY27" s="322">
        <v>17</v>
      </c>
      <c r="AZ27" s="322">
        <v>24</v>
      </c>
      <c r="BA27" s="256">
        <v>31</v>
      </c>
      <c r="BB27" s="174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</row>
    <row r="28" spans="1:86" x14ac:dyDescent="0.25">
      <c r="A28" s="257" t="s">
        <v>23</v>
      </c>
      <c r="B28" s="258" t="s">
        <v>24</v>
      </c>
      <c r="C28" s="259" t="s">
        <v>24</v>
      </c>
      <c r="D28" s="259" t="s">
        <v>24</v>
      </c>
      <c r="E28" s="260" t="s">
        <v>24</v>
      </c>
      <c r="F28" s="258" t="s">
        <v>24</v>
      </c>
      <c r="G28" s="259" t="s">
        <v>24</v>
      </c>
      <c r="H28" s="259" t="s">
        <v>24</v>
      </c>
      <c r="I28" s="259" t="s">
        <v>24</v>
      </c>
      <c r="J28" s="260" t="s">
        <v>24</v>
      </c>
      <c r="K28" s="261" t="s">
        <v>24</v>
      </c>
      <c r="L28" s="259" t="s">
        <v>24</v>
      </c>
      <c r="M28" s="259" t="s">
        <v>24</v>
      </c>
      <c r="N28" s="260" t="s">
        <v>24</v>
      </c>
      <c r="O28" s="258" t="s">
        <v>24</v>
      </c>
      <c r="P28" s="259" t="s">
        <v>24</v>
      </c>
      <c r="Q28" s="259" t="s">
        <v>25</v>
      </c>
      <c r="R28" s="262" t="s">
        <v>25</v>
      </c>
      <c r="S28" s="258" t="s">
        <v>26</v>
      </c>
      <c r="T28" s="259" t="s">
        <v>26</v>
      </c>
      <c r="U28" s="259" t="s">
        <v>26</v>
      </c>
      <c r="V28" s="259" t="s">
        <v>27</v>
      </c>
      <c r="W28" s="260" t="s">
        <v>27</v>
      </c>
      <c r="X28" s="258" t="s">
        <v>27</v>
      </c>
      <c r="Y28" s="259" t="s">
        <v>27</v>
      </c>
      <c r="Z28" s="259" t="s">
        <v>24</v>
      </c>
      <c r="AA28" s="260" t="s">
        <v>24</v>
      </c>
      <c r="AB28" s="258" t="s">
        <v>24</v>
      </c>
      <c r="AC28" s="259" t="s">
        <v>24</v>
      </c>
      <c r="AD28" s="259" t="s">
        <v>24</v>
      </c>
      <c r="AE28" s="260" t="s">
        <v>24</v>
      </c>
      <c r="AF28" s="258" t="s">
        <v>24</v>
      </c>
      <c r="AG28" s="259" t="s">
        <v>24</v>
      </c>
      <c r="AH28" s="259" t="s">
        <v>24</v>
      </c>
      <c r="AI28" s="259" t="s">
        <v>24</v>
      </c>
      <c r="AJ28" s="260" t="s">
        <v>24</v>
      </c>
      <c r="AK28" s="258" t="s">
        <v>24</v>
      </c>
      <c r="AL28" s="259" t="s">
        <v>24</v>
      </c>
      <c r="AM28" s="259" t="s">
        <v>24</v>
      </c>
      <c r="AN28" s="260" t="s">
        <v>24</v>
      </c>
      <c r="AO28" s="258" t="s">
        <v>25</v>
      </c>
      <c r="AP28" s="259" t="s">
        <v>25</v>
      </c>
      <c r="AQ28" s="259" t="s">
        <v>26</v>
      </c>
      <c r="AR28" s="260" t="s">
        <v>26</v>
      </c>
      <c r="AS28" s="258" t="s">
        <v>26</v>
      </c>
      <c r="AT28" s="259" t="s">
        <v>26</v>
      </c>
      <c r="AU28" s="259" t="s">
        <v>26</v>
      </c>
      <c r="AV28" s="259" t="s">
        <v>26</v>
      </c>
      <c r="AW28" s="260" t="s">
        <v>26</v>
      </c>
      <c r="AX28" s="261" t="s">
        <v>26</v>
      </c>
      <c r="AY28" s="259" t="s">
        <v>26</v>
      </c>
      <c r="AZ28" s="259" t="s">
        <v>26</v>
      </c>
      <c r="BA28" s="260" t="s">
        <v>26</v>
      </c>
      <c r="BB28" s="176"/>
    </row>
    <row r="29" spans="1:86" ht="13.8" thickBot="1" x14ac:dyDescent="0.3">
      <c r="A29" s="272" t="s">
        <v>156</v>
      </c>
      <c r="B29" s="273" t="s">
        <v>24</v>
      </c>
      <c r="C29" s="274" t="s">
        <v>24</v>
      </c>
      <c r="D29" s="274" t="s">
        <v>24</v>
      </c>
      <c r="E29" s="275" t="s">
        <v>24</v>
      </c>
      <c r="F29" s="273" t="s">
        <v>24</v>
      </c>
      <c r="G29" s="274" t="s">
        <v>24</v>
      </c>
      <c r="H29" s="274" t="s">
        <v>24</v>
      </c>
      <c r="I29" s="274" t="s">
        <v>24</v>
      </c>
      <c r="J29" s="275" t="s">
        <v>24</v>
      </c>
      <c r="K29" s="276" t="s">
        <v>24</v>
      </c>
      <c r="L29" s="274" t="s">
        <v>24</v>
      </c>
      <c r="M29" s="274" t="s">
        <v>24</v>
      </c>
      <c r="N29" s="275" t="s">
        <v>24</v>
      </c>
      <c r="O29" s="273" t="s">
        <v>24</v>
      </c>
      <c r="P29" s="274" t="s">
        <v>24</v>
      </c>
      <c r="Q29" s="274" t="s">
        <v>25</v>
      </c>
      <c r="R29" s="277" t="s">
        <v>25</v>
      </c>
      <c r="S29" s="273" t="s">
        <v>26</v>
      </c>
      <c r="T29" s="274" t="s">
        <v>26</v>
      </c>
      <c r="U29" s="274" t="s">
        <v>26</v>
      </c>
      <c r="V29" s="274" t="s">
        <v>27</v>
      </c>
      <c r="W29" s="275" t="s">
        <v>27</v>
      </c>
      <c r="X29" s="273" t="s">
        <v>27</v>
      </c>
      <c r="Y29" s="274" t="s">
        <v>27</v>
      </c>
      <c r="Z29" s="274" t="s">
        <v>24</v>
      </c>
      <c r="AA29" s="275" t="s">
        <v>24</v>
      </c>
      <c r="AB29" s="273" t="s">
        <v>24</v>
      </c>
      <c r="AC29" s="274" t="s">
        <v>24</v>
      </c>
      <c r="AD29" s="274" t="s">
        <v>24</v>
      </c>
      <c r="AE29" s="275" t="s">
        <v>24</v>
      </c>
      <c r="AF29" s="273" t="s">
        <v>24</v>
      </c>
      <c r="AG29" s="274" t="s">
        <v>24</v>
      </c>
      <c r="AH29" s="274" t="s">
        <v>24</v>
      </c>
      <c r="AI29" s="274" t="s">
        <v>24</v>
      </c>
      <c r="AJ29" s="275" t="s">
        <v>24</v>
      </c>
      <c r="AK29" s="273" t="s">
        <v>24</v>
      </c>
      <c r="AL29" s="274" t="s">
        <v>24</v>
      </c>
      <c r="AM29" s="274" t="s">
        <v>24</v>
      </c>
      <c r="AN29" s="275" t="s">
        <v>25</v>
      </c>
      <c r="AO29" s="273" t="s">
        <v>25</v>
      </c>
      <c r="AP29" s="274" t="s">
        <v>29</v>
      </c>
      <c r="AQ29" s="274"/>
      <c r="AR29" s="275"/>
      <c r="AS29" s="273"/>
      <c r="AT29" s="274"/>
      <c r="AU29" s="274"/>
      <c r="AV29" s="274"/>
      <c r="AW29" s="275"/>
      <c r="AX29" s="276"/>
      <c r="AY29" s="274"/>
      <c r="AZ29" s="274"/>
      <c r="BA29" s="275"/>
      <c r="BB29" s="176"/>
    </row>
    <row r="30" spans="1:86" ht="15.6" x14ac:dyDescent="0.3">
      <c r="A30" s="172" t="s">
        <v>30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36"/>
    </row>
    <row r="31" spans="1:86" ht="7.5" customHeight="1" x14ac:dyDescent="0.25">
      <c r="A31" s="148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</row>
    <row r="32" spans="1:86" s="13" customFormat="1" ht="15" customHeight="1" x14ac:dyDescent="0.2">
      <c r="A32" s="387" t="s">
        <v>31</v>
      </c>
      <c r="B32" s="387"/>
      <c r="C32" s="387"/>
      <c r="D32" s="387"/>
      <c r="E32" s="387"/>
      <c r="F32" s="387"/>
      <c r="G32" s="387"/>
      <c r="H32" s="387"/>
      <c r="I32" s="387"/>
      <c r="J32" s="387"/>
      <c r="K32" s="387"/>
      <c r="L32" s="387"/>
      <c r="M32" s="387"/>
      <c r="N32" s="387"/>
      <c r="O32" s="387"/>
      <c r="P32" s="387"/>
      <c r="Q32" s="149"/>
      <c r="R32" s="149"/>
      <c r="S32" s="149"/>
      <c r="T32" s="387" t="s">
        <v>32</v>
      </c>
      <c r="U32" s="387"/>
      <c r="V32" s="387"/>
      <c r="W32" s="387"/>
      <c r="X32" s="387"/>
      <c r="Y32" s="387"/>
      <c r="Z32" s="387"/>
      <c r="AA32" s="387"/>
      <c r="AB32" s="387"/>
      <c r="AC32" s="387"/>
      <c r="AD32" s="387"/>
      <c r="AE32" s="149"/>
      <c r="AF32" s="149"/>
      <c r="AG32" s="149"/>
      <c r="AH32" s="149"/>
      <c r="AI32" s="387" t="s">
        <v>33</v>
      </c>
      <c r="AJ32" s="387"/>
      <c r="AK32" s="387"/>
      <c r="AL32" s="387"/>
      <c r="AM32" s="387"/>
      <c r="AN32" s="387"/>
      <c r="AO32" s="387"/>
      <c r="AP32" s="387"/>
      <c r="AQ32" s="387"/>
      <c r="AR32" s="387"/>
      <c r="AS32" s="387"/>
      <c r="AT32" s="387"/>
      <c r="AU32" s="387"/>
      <c r="AV32" s="387"/>
      <c r="AW32" s="387"/>
      <c r="AX32" s="387"/>
      <c r="AY32" s="387"/>
      <c r="AZ32" s="387"/>
      <c r="BA32" s="149"/>
      <c r="BB32" s="149"/>
    </row>
    <row r="33" spans="1:54" s="12" customFormat="1" ht="6" customHeight="1" thickBot="1" x14ac:dyDescent="0.25">
      <c r="A33" s="148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50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48"/>
    </row>
    <row r="34" spans="1:54" s="12" customFormat="1" ht="49.5" customHeight="1" x14ac:dyDescent="0.2">
      <c r="A34" s="152" t="s">
        <v>10</v>
      </c>
      <c r="B34" s="377" t="s">
        <v>34</v>
      </c>
      <c r="C34" s="377"/>
      <c r="D34" s="377" t="s">
        <v>35</v>
      </c>
      <c r="E34" s="377"/>
      <c r="F34" s="381" t="s">
        <v>36</v>
      </c>
      <c r="G34" s="381"/>
      <c r="H34" s="372" t="s">
        <v>127</v>
      </c>
      <c r="I34" s="388"/>
      <c r="J34" s="389"/>
      <c r="K34" s="377" t="s">
        <v>37</v>
      </c>
      <c r="L34" s="377"/>
      <c r="M34" s="381" t="s">
        <v>38</v>
      </c>
      <c r="N34" s="381"/>
      <c r="O34" s="377" t="s">
        <v>39</v>
      </c>
      <c r="P34" s="378"/>
      <c r="Q34" s="153"/>
      <c r="R34" s="153"/>
      <c r="S34" s="379" t="s">
        <v>40</v>
      </c>
      <c r="T34" s="380"/>
      <c r="U34" s="380"/>
      <c r="V34" s="380"/>
      <c r="W34" s="380"/>
      <c r="X34" s="380"/>
      <c r="Y34" s="380"/>
      <c r="Z34" s="380"/>
      <c r="AA34" s="380"/>
      <c r="AB34" s="380"/>
      <c r="AC34" s="381" t="s">
        <v>41</v>
      </c>
      <c r="AD34" s="381"/>
      <c r="AE34" s="381" t="s">
        <v>42</v>
      </c>
      <c r="AF34" s="382"/>
      <c r="AG34" s="151"/>
      <c r="AH34" s="383" t="s">
        <v>138</v>
      </c>
      <c r="AI34" s="384"/>
      <c r="AJ34" s="384"/>
      <c r="AK34" s="384"/>
      <c r="AL34" s="384"/>
      <c r="AM34" s="384"/>
      <c r="AN34" s="384"/>
      <c r="AO34" s="384"/>
      <c r="AP34" s="384"/>
      <c r="AQ34" s="384"/>
      <c r="AR34" s="385"/>
      <c r="AS34" s="386" t="s">
        <v>139</v>
      </c>
      <c r="AT34" s="380"/>
      <c r="AU34" s="380"/>
      <c r="AV34" s="380"/>
      <c r="AW34" s="380"/>
      <c r="AX34" s="380"/>
      <c r="AY34" s="380"/>
      <c r="AZ34" s="380"/>
      <c r="BA34" s="372" t="s">
        <v>41</v>
      </c>
      <c r="BB34" s="373"/>
    </row>
    <row r="35" spans="1:54" s="12" customFormat="1" ht="23.25" customHeight="1" x14ac:dyDescent="0.2">
      <c r="A35" s="154" t="s">
        <v>23</v>
      </c>
      <c r="B35" s="345">
        <v>30</v>
      </c>
      <c r="C35" s="345"/>
      <c r="D35" s="345">
        <v>4</v>
      </c>
      <c r="E35" s="345"/>
      <c r="F35" s="345">
        <v>4</v>
      </c>
      <c r="G35" s="345"/>
      <c r="H35" s="345"/>
      <c r="I35" s="345"/>
      <c r="J35" s="345"/>
      <c r="K35" s="345"/>
      <c r="L35" s="345"/>
      <c r="M35" s="345">
        <v>14</v>
      </c>
      <c r="N35" s="345"/>
      <c r="O35" s="346">
        <f>SUM(B35:N35)</f>
        <v>52</v>
      </c>
      <c r="P35" s="347"/>
      <c r="Q35" s="155"/>
      <c r="R35" s="155"/>
      <c r="S35" s="374" t="s">
        <v>43</v>
      </c>
      <c r="T35" s="375"/>
      <c r="U35" s="375"/>
      <c r="V35" s="375"/>
      <c r="W35" s="375"/>
      <c r="X35" s="375"/>
      <c r="Y35" s="375"/>
      <c r="Z35" s="375"/>
      <c r="AA35" s="375"/>
      <c r="AB35" s="375"/>
      <c r="AC35" s="376">
        <v>2</v>
      </c>
      <c r="AD35" s="376"/>
      <c r="AE35" s="341">
        <v>4</v>
      </c>
      <c r="AF35" s="342"/>
      <c r="AG35" s="151"/>
      <c r="AH35" s="343" t="s">
        <v>101</v>
      </c>
      <c r="AI35" s="344"/>
      <c r="AJ35" s="344"/>
      <c r="AK35" s="344"/>
      <c r="AL35" s="344"/>
      <c r="AM35" s="344"/>
      <c r="AN35" s="344"/>
      <c r="AO35" s="344"/>
      <c r="AP35" s="344"/>
      <c r="AQ35" s="344"/>
      <c r="AR35" s="344"/>
      <c r="AS35" s="363" t="s">
        <v>148</v>
      </c>
      <c r="AT35" s="364"/>
      <c r="AU35" s="364"/>
      <c r="AV35" s="364"/>
      <c r="AW35" s="364"/>
      <c r="AX35" s="364"/>
      <c r="AY35" s="364"/>
      <c r="AZ35" s="365"/>
      <c r="BA35" s="353">
        <v>4</v>
      </c>
      <c r="BB35" s="354"/>
    </row>
    <row r="36" spans="1:54" s="12" customFormat="1" ht="23.25" customHeight="1" thickBot="1" x14ac:dyDescent="0.25">
      <c r="A36" s="154" t="s">
        <v>28</v>
      </c>
      <c r="B36" s="345">
        <v>29</v>
      </c>
      <c r="C36" s="345"/>
      <c r="D36" s="345">
        <v>4</v>
      </c>
      <c r="E36" s="345"/>
      <c r="F36" s="345">
        <v>4</v>
      </c>
      <c r="G36" s="345"/>
      <c r="H36" s="345"/>
      <c r="I36" s="345"/>
      <c r="J36" s="345"/>
      <c r="K36" s="345">
        <v>1</v>
      </c>
      <c r="L36" s="345"/>
      <c r="M36" s="345">
        <v>3</v>
      </c>
      <c r="N36" s="345"/>
      <c r="O36" s="346">
        <f>SUM(B36:N36)</f>
        <v>41</v>
      </c>
      <c r="P36" s="347"/>
      <c r="Q36" s="155"/>
      <c r="R36" s="155"/>
      <c r="S36" s="348" t="s">
        <v>45</v>
      </c>
      <c r="T36" s="349"/>
      <c r="U36" s="349"/>
      <c r="V36" s="349"/>
      <c r="W36" s="349"/>
      <c r="X36" s="349"/>
      <c r="Y36" s="349"/>
      <c r="Z36" s="349"/>
      <c r="AA36" s="349"/>
      <c r="AB36" s="349"/>
      <c r="AC36" s="350">
        <v>4</v>
      </c>
      <c r="AD36" s="350"/>
      <c r="AE36" s="351">
        <v>4</v>
      </c>
      <c r="AF36" s="352"/>
      <c r="AG36" s="151"/>
      <c r="AH36" s="343" t="s">
        <v>102</v>
      </c>
      <c r="AI36" s="344"/>
      <c r="AJ36" s="344"/>
      <c r="AK36" s="344"/>
      <c r="AL36" s="344"/>
      <c r="AM36" s="344"/>
      <c r="AN36" s="344"/>
      <c r="AO36" s="344"/>
      <c r="AP36" s="344"/>
      <c r="AQ36" s="344"/>
      <c r="AR36" s="344"/>
      <c r="AS36" s="366"/>
      <c r="AT36" s="367"/>
      <c r="AU36" s="367"/>
      <c r="AV36" s="367"/>
      <c r="AW36" s="367"/>
      <c r="AX36" s="367"/>
      <c r="AY36" s="367"/>
      <c r="AZ36" s="368"/>
      <c r="BA36" s="355"/>
      <c r="BB36" s="356"/>
    </row>
    <row r="37" spans="1:54" s="12" customFormat="1" ht="23.25" customHeight="1" thickBot="1" x14ac:dyDescent="0.25">
      <c r="A37" s="54" t="s">
        <v>46</v>
      </c>
      <c r="B37" s="359">
        <f>SUM(B35:C36)</f>
        <v>59</v>
      </c>
      <c r="C37" s="359"/>
      <c r="D37" s="359">
        <f>SUM(D35:E36)</f>
        <v>8</v>
      </c>
      <c r="E37" s="359"/>
      <c r="F37" s="359">
        <f>SUM(F35:G36)</f>
        <v>8</v>
      </c>
      <c r="G37" s="359"/>
      <c r="H37" s="359">
        <f>SUM(H35:I36)</f>
        <v>0</v>
      </c>
      <c r="I37" s="359"/>
      <c r="J37" s="359"/>
      <c r="K37" s="359">
        <f>SUM(K35:L36)</f>
        <v>1</v>
      </c>
      <c r="L37" s="359"/>
      <c r="M37" s="359">
        <f>SUM(M35:N36)</f>
        <v>17</v>
      </c>
      <c r="N37" s="359"/>
      <c r="O37" s="359">
        <f>SUM(O35:P36)</f>
        <v>93</v>
      </c>
      <c r="P37" s="360"/>
      <c r="Q37" s="155"/>
      <c r="R37" s="155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51"/>
      <c r="AH37" s="343" t="s">
        <v>128</v>
      </c>
      <c r="AI37" s="344"/>
      <c r="AJ37" s="344"/>
      <c r="AK37" s="344"/>
      <c r="AL37" s="344"/>
      <c r="AM37" s="344"/>
      <c r="AN37" s="344"/>
      <c r="AO37" s="344"/>
      <c r="AP37" s="344"/>
      <c r="AQ37" s="344"/>
      <c r="AR37" s="344"/>
      <c r="AS37" s="366"/>
      <c r="AT37" s="367"/>
      <c r="AU37" s="367"/>
      <c r="AV37" s="367"/>
      <c r="AW37" s="367"/>
      <c r="AX37" s="367"/>
      <c r="AY37" s="367"/>
      <c r="AZ37" s="368"/>
      <c r="BA37" s="355"/>
      <c r="BB37" s="356"/>
    </row>
    <row r="38" spans="1:54" s="12" customFormat="1" ht="23.25" customHeight="1" thickBot="1" x14ac:dyDescent="0.3">
      <c r="A38" s="136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55"/>
      <c r="R38" s="155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51"/>
      <c r="AH38" s="361" t="s">
        <v>98</v>
      </c>
      <c r="AI38" s="362"/>
      <c r="AJ38" s="362"/>
      <c r="AK38" s="362"/>
      <c r="AL38" s="362"/>
      <c r="AM38" s="362"/>
      <c r="AN38" s="362"/>
      <c r="AO38" s="362"/>
      <c r="AP38" s="362"/>
      <c r="AQ38" s="362"/>
      <c r="AR38" s="362"/>
      <c r="AS38" s="369"/>
      <c r="AT38" s="370"/>
      <c r="AU38" s="370"/>
      <c r="AV38" s="370"/>
      <c r="AW38" s="370"/>
      <c r="AX38" s="370"/>
      <c r="AY38" s="370"/>
      <c r="AZ38" s="371"/>
      <c r="BA38" s="357"/>
      <c r="BB38" s="358"/>
    </row>
    <row r="41" spans="1:54" ht="12.75" customHeight="1" x14ac:dyDescent="0.25"/>
    <row r="42" spans="1:54" ht="12.75" customHeight="1" x14ac:dyDescent="0.25"/>
  </sheetData>
  <mergeCells count="75">
    <mergeCell ref="BU20:CH20"/>
    <mergeCell ref="I1:AQ1"/>
    <mergeCell ref="I2:AQ2"/>
    <mergeCell ref="J3:AO3"/>
    <mergeCell ref="L5:AM5"/>
    <mergeCell ref="L6:AM6"/>
    <mergeCell ref="L8:AM8"/>
    <mergeCell ref="L12:AM12"/>
    <mergeCell ref="BD20:BS20"/>
    <mergeCell ref="L7:AM7"/>
    <mergeCell ref="L10:AM10"/>
    <mergeCell ref="L11:AM11"/>
    <mergeCell ref="B24:E24"/>
    <mergeCell ref="F24:J24"/>
    <mergeCell ref="K24:N24"/>
    <mergeCell ref="O24:R24"/>
    <mergeCell ref="A22:BA22"/>
    <mergeCell ref="A24:A27"/>
    <mergeCell ref="S24:W24"/>
    <mergeCell ref="X24:AA24"/>
    <mergeCell ref="AB24:AE24"/>
    <mergeCell ref="AF24:AJ24"/>
    <mergeCell ref="AK24:AN24"/>
    <mergeCell ref="AO24:AR24"/>
    <mergeCell ref="AS24:AW24"/>
    <mergeCell ref="AX24:BA24"/>
    <mergeCell ref="M34:N34"/>
    <mergeCell ref="A32:P32"/>
    <mergeCell ref="T32:AD32"/>
    <mergeCell ref="AI32:AZ32"/>
    <mergeCell ref="B34:C34"/>
    <mergeCell ref="D34:E34"/>
    <mergeCell ref="F34:G34"/>
    <mergeCell ref="H34:J34"/>
    <mergeCell ref="K34:L34"/>
    <mergeCell ref="BA34:BB34"/>
    <mergeCell ref="B35:C35"/>
    <mergeCell ref="D35:E35"/>
    <mergeCell ref="F35:G35"/>
    <mergeCell ref="H35:J35"/>
    <mergeCell ref="K35:L35"/>
    <mergeCell ref="M35:N35"/>
    <mergeCell ref="O35:P35"/>
    <mergeCell ref="S35:AB35"/>
    <mergeCell ref="AC35:AD35"/>
    <mergeCell ref="O34:P34"/>
    <mergeCell ref="S34:AB34"/>
    <mergeCell ref="AC34:AD34"/>
    <mergeCell ref="AE34:AF34"/>
    <mergeCell ref="AH34:AR34"/>
    <mergeCell ref="AS34:AZ34"/>
    <mergeCell ref="BA35:BB38"/>
    <mergeCell ref="B37:C37"/>
    <mergeCell ref="D37:E37"/>
    <mergeCell ref="F37:G37"/>
    <mergeCell ref="H37:J37"/>
    <mergeCell ref="K37:L37"/>
    <mergeCell ref="B36:C36"/>
    <mergeCell ref="D36:E36"/>
    <mergeCell ref="F36:G36"/>
    <mergeCell ref="H36:J36"/>
    <mergeCell ref="K36:L36"/>
    <mergeCell ref="M37:N37"/>
    <mergeCell ref="O37:P37"/>
    <mergeCell ref="AH37:AR37"/>
    <mergeCell ref="AH38:AR38"/>
    <mergeCell ref="AS35:AZ38"/>
    <mergeCell ref="AE35:AF35"/>
    <mergeCell ref="AH35:AR35"/>
    <mergeCell ref="M36:N36"/>
    <mergeCell ref="O36:P36"/>
    <mergeCell ref="S36:AB36"/>
    <mergeCell ref="AC36:AD36"/>
    <mergeCell ref="AE36:AF36"/>
    <mergeCell ref="AH36:AR36"/>
  </mergeCells>
  <printOptions horizontalCentered="1"/>
  <pageMargins left="0.35433070866141736" right="0.27559055118110237" top="0.19685039370078741" bottom="0.19685039370078741" header="0" footer="0"/>
  <pageSetup paperSize="9" scale="82" orientation="landscape" r:id="rId1"/>
  <headerFooter differentFirst="1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0"/>
  <sheetViews>
    <sheetView tabSelected="1" view="pageBreakPreview" zoomScale="85" zoomScaleNormal="85" zoomScaleSheetLayoutView="85" workbookViewId="0">
      <selection activeCell="V4" sqref="V4"/>
    </sheetView>
  </sheetViews>
  <sheetFormatPr defaultColWidth="9.109375" defaultRowHeight="13.8" x14ac:dyDescent="0.3"/>
  <cols>
    <col min="1" max="1" width="9.109375" style="87"/>
    <col min="2" max="2" width="52.44140625" style="87" customWidth="1"/>
    <col min="3" max="3" width="4" style="87" customWidth="1"/>
    <col min="4" max="4" width="4.6640625" style="87" customWidth="1"/>
    <col min="5" max="5" width="3.88671875" style="87" customWidth="1"/>
    <col min="6" max="6" width="5.5546875" style="87" customWidth="1"/>
    <col min="7" max="8" width="6.33203125" style="87" customWidth="1"/>
    <col min="9" max="9" width="6.88671875" style="87" customWidth="1"/>
    <col min="10" max="10" width="5.44140625" style="87" customWidth="1"/>
    <col min="11" max="12" width="5.109375" style="87" customWidth="1"/>
    <col min="13" max="13" width="9.109375" style="87"/>
    <col min="14" max="17" width="6.5546875" style="87" customWidth="1"/>
    <col min="18" max="18" width="9.109375" style="68"/>
    <col min="19" max="16384" width="9.109375" style="87"/>
  </cols>
  <sheetData>
    <row r="1" spans="1:23" ht="25.5" customHeight="1" thickBot="1" x14ac:dyDescent="0.35">
      <c r="A1" s="467" t="s">
        <v>47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</row>
    <row r="2" spans="1:23" ht="27" customHeight="1" x14ac:dyDescent="0.3">
      <c r="A2" s="469" t="s">
        <v>48</v>
      </c>
      <c r="B2" s="471" t="s">
        <v>49</v>
      </c>
      <c r="C2" s="474" t="s">
        <v>50</v>
      </c>
      <c r="D2" s="474"/>
      <c r="E2" s="474"/>
      <c r="F2" s="475"/>
      <c r="G2" s="476" t="s">
        <v>51</v>
      </c>
      <c r="H2" s="478" t="s">
        <v>52</v>
      </c>
      <c r="I2" s="479"/>
      <c r="J2" s="479"/>
      <c r="K2" s="479"/>
      <c r="L2" s="479"/>
      <c r="M2" s="480"/>
      <c r="N2" s="481" t="s">
        <v>53</v>
      </c>
      <c r="O2" s="482"/>
      <c r="P2" s="482"/>
      <c r="Q2" s="483"/>
    </row>
    <row r="3" spans="1:23" ht="15" customHeight="1" x14ac:dyDescent="0.3">
      <c r="A3" s="470"/>
      <c r="B3" s="472"/>
      <c r="C3" s="460" t="s">
        <v>54</v>
      </c>
      <c r="D3" s="460" t="s">
        <v>55</v>
      </c>
      <c r="E3" s="457" t="s">
        <v>56</v>
      </c>
      <c r="F3" s="484"/>
      <c r="G3" s="477"/>
      <c r="H3" s="452" t="s">
        <v>57</v>
      </c>
      <c r="I3" s="453" t="s">
        <v>58</v>
      </c>
      <c r="J3" s="453"/>
      <c r="K3" s="453"/>
      <c r="L3" s="454"/>
      <c r="M3" s="455" t="s">
        <v>59</v>
      </c>
      <c r="N3" s="456" t="s">
        <v>60</v>
      </c>
      <c r="O3" s="457"/>
      <c r="P3" s="458" t="s">
        <v>61</v>
      </c>
      <c r="Q3" s="459"/>
    </row>
    <row r="4" spans="1:23" ht="16.5" customHeight="1" x14ac:dyDescent="0.3">
      <c r="A4" s="470"/>
      <c r="B4" s="472"/>
      <c r="C4" s="460"/>
      <c r="D4" s="460"/>
      <c r="E4" s="460" t="s">
        <v>62</v>
      </c>
      <c r="F4" s="461" t="s">
        <v>63</v>
      </c>
      <c r="G4" s="477"/>
      <c r="H4" s="452"/>
      <c r="I4" s="444" t="s">
        <v>64</v>
      </c>
      <c r="J4" s="453" t="s">
        <v>65</v>
      </c>
      <c r="K4" s="453"/>
      <c r="L4" s="454"/>
      <c r="M4" s="455"/>
      <c r="N4" s="464" t="s">
        <v>66</v>
      </c>
      <c r="O4" s="465"/>
      <c r="P4" s="465"/>
      <c r="Q4" s="466"/>
    </row>
    <row r="5" spans="1:23" ht="14.25" customHeight="1" x14ac:dyDescent="0.3">
      <c r="A5" s="470"/>
      <c r="B5" s="472"/>
      <c r="C5" s="460"/>
      <c r="D5" s="460"/>
      <c r="E5" s="460"/>
      <c r="F5" s="462"/>
      <c r="G5" s="477"/>
      <c r="H5" s="452"/>
      <c r="I5" s="444"/>
      <c r="J5" s="444" t="s">
        <v>67</v>
      </c>
      <c r="K5" s="444" t="s">
        <v>68</v>
      </c>
      <c r="L5" s="445" t="s">
        <v>69</v>
      </c>
      <c r="M5" s="455"/>
      <c r="N5" s="180">
        <v>1</v>
      </c>
      <c r="O5" s="179">
        <f>N5+1</f>
        <v>2</v>
      </c>
      <c r="P5" s="213">
        <f>O5+1</f>
        <v>3</v>
      </c>
      <c r="Q5" s="214">
        <f>P5+1</f>
        <v>4</v>
      </c>
    </row>
    <row r="6" spans="1:23" ht="16.5" customHeight="1" x14ac:dyDescent="0.3">
      <c r="A6" s="470"/>
      <c r="B6" s="472"/>
      <c r="C6" s="460"/>
      <c r="D6" s="460"/>
      <c r="E6" s="460"/>
      <c r="F6" s="462"/>
      <c r="G6" s="477"/>
      <c r="H6" s="452"/>
      <c r="I6" s="444"/>
      <c r="J6" s="444"/>
      <c r="K6" s="444"/>
      <c r="L6" s="445"/>
      <c r="M6" s="455"/>
      <c r="N6" s="446" t="s">
        <v>70</v>
      </c>
      <c r="O6" s="447"/>
      <c r="P6" s="447"/>
      <c r="Q6" s="448"/>
    </row>
    <row r="7" spans="1:23" ht="27.75" customHeight="1" x14ac:dyDescent="0.3">
      <c r="A7" s="470"/>
      <c r="B7" s="473"/>
      <c r="C7" s="460"/>
      <c r="D7" s="460"/>
      <c r="E7" s="460"/>
      <c r="F7" s="463"/>
      <c r="G7" s="477"/>
      <c r="H7" s="452"/>
      <c r="I7" s="444"/>
      <c r="J7" s="444"/>
      <c r="K7" s="444"/>
      <c r="L7" s="445"/>
      <c r="M7" s="455"/>
      <c r="N7" s="180">
        <v>15</v>
      </c>
      <c r="O7" s="179">
        <v>15</v>
      </c>
      <c r="P7" s="213">
        <v>15</v>
      </c>
      <c r="Q7" s="214">
        <v>14</v>
      </c>
    </row>
    <row r="8" spans="1:23" ht="14.4" thickBot="1" x14ac:dyDescent="0.35">
      <c r="A8" s="14">
        <v>1</v>
      </c>
      <c r="B8" s="15">
        <f>A8+1</f>
        <v>2</v>
      </c>
      <c r="C8" s="15">
        <f t="shared" ref="C8:Q8" si="0">B8+1</f>
        <v>3</v>
      </c>
      <c r="D8" s="15">
        <f t="shared" si="0"/>
        <v>4</v>
      </c>
      <c r="E8" s="15">
        <f t="shared" si="0"/>
        <v>5</v>
      </c>
      <c r="F8" s="16">
        <f t="shared" si="0"/>
        <v>6</v>
      </c>
      <c r="G8" s="17">
        <f t="shared" si="0"/>
        <v>7</v>
      </c>
      <c r="H8" s="18">
        <f t="shared" si="0"/>
        <v>8</v>
      </c>
      <c r="I8" s="15">
        <f t="shared" si="0"/>
        <v>9</v>
      </c>
      <c r="J8" s="15">
        <f t="shared" si="0"/>
        <v>10</v>
      </c>
      <c r="K8" s="15">
        <f t="shared" si="0"/>
        <v>11</v>
      </c>
      <c r="L8" s="15">
        <f t="shared" si="0"/>
        <v>12</v>
      </c>
      <c r="M8" s="17">
        <f t="shared" si="0"/>
        <v>13</v>
      </c>
      <c r="N8" s="15">
        <f>M8+1</f>
        <v>14</v>
      </c>
      <c r="O8" s="15">
        <f t="shared" si="0"/>
        <v>15</v>
      </c>
      <c r="P8" s="215">
        <f t="shared" si="0"/>
        <v>16</v>
      </c>
      <c r="Q8" s="216">
        <f t="shared" si="0"/>
        <v>17</v>
      </c>
    </row>
    <row r="9" spans="1:23" ht="18" customHeight="1" thickBot="1" x14ac:dyDescent="0.35">
      <c r="A9" s="449" t="s">
        <v>71</v>
      </c>
      <c r="B9" s="450"/>
      <c r="C9" s="450"/>
      <c r="D9" s="450"/>
      <c r="E9" s="450"/>
      <c r="F9" s="450"/>
      <c r="G9" s="450"/>
      <c r="H9" s="450"/>
      <c r="I9" s="450"/>
      <c r="J9" s="450"/>
      <c r="K9" s="450"/>
      <c r="L9" s="450"/>
      <c r="M9" s="450"/>
      <c r="N9" s="450"/>
      <c r="O9" s="450"/>
      <c r="P9" s="450"/>
      <c r="Q9" s="451"/>
    </row>
    <row r="10" spans="1:23" ht="16.5" customHeight="1" thickBot="1" x14ac:dyDescent="0.35">
      <c r="A10" s="435" t="s">
        <v>72</v>
      </c>
      <c r="B10" s="436"/>
      <c r="C10" s="436"/>
      <c r="D10" s="436"/>
      <c r="E10" s="436"/>
      <c r="F10" s="436"/>
      <c r="G10" s="436"/>
      <c r="H10" s="436"/>
      <c r="I10" s="436"/>
      <c r="J10" s="436"/>
      <c r="K10" s="436"/>
      <c r="L10" s="436"/>
      <c r="M10" s="436"/>
      <c r="N10" s="436"/>
      <c r="O10" s="436"/>
      <c r="P10" s="436"/>
      <c r="Q10" s="437"/>
    </row>
    <row r="11" spans="1:23" s="68" customFormat="1" x14ac:dyDescent="0.3">
      <c r="A11" s="107" t="s">
        <v>73</v>
      </c>
      <c r="B11" s="108" t="s">
        <v>74</v>
      </c>
      <c r="C11" s="109"/>
      <c r="D11" s="110">
        <v>2</v>
      </c>
      <c r="E11" s="109"/>
      <c r="F11" s="111"/>
      <c r="G11" s="112">
        <v>4</v>
      </c>
      <c r="H11" s="113">
        <f t="shared" ref="H11:H17" si="1">G11*30</f>
        <v>120</v>
      </c>
      <c r="I11" s="114">
        <f t="shared" ref="I11:I20" si="2">SUM(J11:L11)</f>
        <v>44</v>
      </c>
      <c r="J11" s="115">
        <v>30</v>
      </c>
      <c r="K11" s="115"/>
      <c r="L11" s="116">
        <v>14</v>
      </c>
      <c r="M11" s="117">
        <f t="shared" ref="M11:M17" si="3">H11-I11</f>
        <v>76</v>
      </c>
      <c r="N11" s="181"/>
      <c r="O11" s="123">
        <v>3</v>
      </c>
      <c r="P11" s="211"/>
      <c r="Q11" s="211"/>
      <c r="R11" s="118">
        <f>I11/H11</f>
        <v>0.36666666666666664</v>
      </c>
      <c r="S11" s="118" t="str">
        <f>IF(R11&gt;50%,R11,"")</f>
        <v/>
      </c>
      <c r="T11" s="24"/>
      <c r="U11" s="24">
        <v>4</v>
      </c>
      <c r="V11" s="24"/>
      <c r="W11" s="24"/>
    </row>
    <row r="12" spans="1:23" s="68" customFormat="1" x14ac:dyDescent="0.3">
      <c r="A12" s="23" t="s">
        <v>75</v>
      </c>
      <c r="B12" s="65" t="s">
        <v>76</v>
      </c>
      <c r="C12" s="60">
        <v>2</v>
      </c>
      <c r="D12" s="61">
        <v>1</v>
      </c>
      <c r="E12" s="60"/>
      <c r="F12" s="62"/>
      <c r="G12" s="119">
        <v>4</v>
      </c>
      <c r="H12" s="120">
        <f t="shared" si="1"/>
        <v>120</v>
      </c>
      <c r="I12" s="121">
        <f t="shared" si="2"/>
        <v>46</v>
      </c>
      <c r="J12" s="63">
        <v>16</v>
      </c>
      <c r="K12" s="63"/>
      <c r="L12" s="64">
        <v>30</v>
      </c>
      <c r="M12" s="122">
        <f t="shared" si="3"/>
        <v>74</v>
      </c>
      <c r="N12" s="181">
        <v>2</v>
      </c>
      <c r="O12" s="123">
        <v>1</v>
      </c>
      <c r="P12" s="211"/>
      <c r="Q12" s="211"/>
      <c r="R12" s="118">
        <f t="shared" ref="R12:R16" si="4">I12/H12</f>
        <v>0.38333333333333336</v>
      </c>
      <c r="S12" s="118" t="str">
        <f t="shared" ref="S12:S16" si="5">IF(R12&gt;50%,R12,"")</f>
        <v/>
      </c>
      <c r="T12" s="24">
        <v>2</v>
      </c>
      <c r="U12" s="24">
        <v>2</v>
      </c>
      <c r="V12" s="24"/>
      <c r="W12" s="24"/>
    </row>
    <row r="13" spans="1:23" s="68" customFormat="1" ht="41.4" x14ac:dyDescent="0.3">
      <c r="A13" s="23" t="s">
        <v>77</v>
      </c>
      <c r="B13" s="210" t="s">
        <v>166</v>
      </c>
      <c r="C13" s="60"/>
      <c r="D13" s="61">
        <v>1.2</v>
      </c>
      <c r="E13" s="60"/>
      <c r="F13" s="62"/>
      <c r="G13" s="119">
        <v>4</v>
      </c>
      <c r="H13" s="120">
        <f t="shared" si="1"/>
        <v>120</v>
      </c>
      <c r="I13" s="121">
        <f t="shared" si="2"/>
        <v>60</v>
      </c>
      <c r="J13" s="63">
        <v>14</v>
      </c>
      <c r="K13" s="63"/>
      <c r="L13" s="485">
        <v>46</v>
      </c>
      <c r="M13" s="122">
        <f t="shared" si="3"/>
        <v>60</v>
      </c>
      <c r="N13" s="188">
        <v>2</v>
      </c>
      <c r="O13" s="189">
        <v>2</v>
      </c>
      <c r="P13" s="211"/>
      <c r="Q13" s="211"/>
      <c r="R13" s="118">
        <f t="shared" si="4"/>
        <v>0.5</v>
      </c>
      <c r="S13" s="118" t="str">
        <f t="shared" si="5"/>
        <v/>
      </c>
      <c r="T13" s="24">
        <v>3</v>
      </c>
      <c r="U13" s="24">
        <v>1</v>
      </c>
      <c r="V13" s="24"/>
      <c r="W13" s="24"/>
    </row>
    <row r="14" spans="1:23" s="68" customFormat="1" x14ac:dyDescent="0.3">
      <c r="A14" s="23" t="s">
        <v>78</v>
      </c>
      <c r="B14" s="66" t="s">
        <v>79</v>
      </c>
      <c r="C14" s="60">
        <v>2</v>
      </c>
      <c r="D14" s="60">
        <v>1</v>
      </c>
      <c r="E14" s="60"/>
      <c r="F14" s="62"/>
      <c r="G14" s="119">
        <v>4</v>
      </c>
      <c r="H14" s="120">
        <f t="shared" si="1"/>
        <v>120</v>
      </c>
      <c r="I14" s="121">
        <f t="shared" si="2"/>
        <v>60</v>
      </c>
      <c r="J14" s="185">
        <v>16</v>
      </c>
      <c r="K14" s="185"/>
      <c r="L14" s="186">
        <v>44</v>
      </c>
      <c r="M14" s="187">
        <f t="shared" si="3"/>
        <v>60</v>
      </c>
      <c r="N14" s="188">
        <v>2</v>
      </c>
      <c r="O14" s="189">
        <v>2</v>
      </c>
      <c r="P14" s="211"/>
      <c r="Q14" s="211"/>
      <c r="R14" s="118">
        <f t="shared" si="4"/>
        <v>0.5</v>
      </c>
      <c r="S14" s="118" t="str">
        <f t="shared" si="5"/>
        <v/>
      </c>
      <c r="T14" s="24">
        <v>2</v>
      </c>
      <c r="U14" s="24">
        <v>2</v>
      </c>
      <c r="V14" s="24"/>
      <c r="W14" s="24"/>
    </row>
    <row r="15" spans="1:23" s="68" customFormat="1" x14ac:dyDescent="0.3">
      <c r="A15" s="23" t="s">
        <v>80</v>
      </c>
      <c r="B15" s="66" t="s">
        <v>81</v>
      </c>
      <c r="C15" s="60"/>
      <c r="D15" s="60">
        <v>2</v>
      </c>
      <c r="E15" s="60"/>
      <c r="F15" s="62"/>
      <c r="G15" s="119">
        <v>4</v>
      </c>
      <c r="H15" s="120">
        <f t="shared" si="1"/>
        <v>120</v>
      </c>
      <c r="I15" s="121">
        <f t="shared" si="2"/>
        <v>46</v>
      </c>
      <c r="J15" s="185">
        <v>30</v>
      </c>
      <c r="K15" s="185"/>
      <c r="L15" s="186">
        <v>16</v>
      </c>
      <c r="M15" s="187">
        <f t="shared" si="3"/>
        <v>74</v>
      </c>
      <c r="N15" s="188"/>
      <c r="O15" s="189">
        <v>3</v>
      </c>
      <c r="P15" s="211"/>
      <c r="Q15" s="211"/>
      <c r="R15" s="118">
        <f t="shared" si="4"/>
        <v>0.38333333333333336</v>
      </c>
      <c r="S15" s="118" t="str">
        <f t="shared" si="5"/>
        <v/>
      </c>
      <c r="T15" s="24"/>
      <c r="U15" s="24">
        <v>4</v>
      </c>
      <c r="V15" s="24"/>
      <c r="W15" s="24"/>
    </row>
    <row r="16" spans="1:23" s="68" customFormat="1" x14ac:dyDescent="0.3">
      <c r="A16" s="23" t="s">
        <v>82</v>
      </c>
      <c r="B16" s="67" t="s">
        <v>83</v>
      </c>
      <c r="C16" s="60"/>
      <c r="D16" s="60">
        <v>2</v>
      </c>
      <c r="E16" s="60"/>
      <c r="F16" s="62"/>
      <c r="G16" s="119">
        <v>4</v>
      </c>
      <c r="H16" s="120">
        <f t="shared" si="1"/>
        <v>120</v>
      </c>
      <c r="I16" s="121">
        <f t="shared" si="2"/>
        <v>44</v>
      </c>
      <c r="J16" s="185">
        <v>30</v>
      </c>
      <c r="K16" s="185"/>
      <c r="L16" s="186">
        <v>14</v>
      </c>
      <c r="M16" s="187">
        <f t="shared" si="3"/>
        <v>76</v>
      </c>
      <c r="N16" s="188"/>
      <c r="O16" s="189">
        <v>3</v>
      </c>
      <c r="P16" s="211"/>
      <c r="Q16" s="211"/>
      <c r="R16" s="118">
        <f t="shared" si="4"/>
        <v>0.36666666666666664</v>
      </c>
      <c r="S16" s="118" t="str">
        <f t="shared" si="5"/>
        <v/>
      </c>
      <c r="T16" s="24"/>
      <c r="U16" s="24">
        <v>4</v>
      </c>
      <c r="V16" s="24"/>
      <c r="W16" s="24"/>
    </row>
    <row r="17" spans="1:23" s="68" customFormat="1" x14ac:dyDescent="0.3">
      <c r="A17" s="23" t="s">
        <v>84</v>
      </c>
      <c r="B17" s="67" t="s">
        <v>85</v>
      </c>
      <c r="C17" s="60"/>
      <c r="D17" s="60">
        <v>1</v>
      </c>
      <c r="E17" s="60"/>
      <c r="F17" s="62"/>
      <c r="G17" s="119">
        <v>4</v>
      </c>
      <c r="H17" s="120">
        <f t="shared" si="1"/>
        <v>120</v>
      </c>
      <c r="I17" s="121">
        <f t="shared" si="2"/>
        <v>44</v>
      </c>
      <c r="J17" s="185">
        <v>30</v>
      </c>
      <c r="K17" s="185"/>
      <c r="L17" s="186">
        <v>14</v>
      </c>
      <c r="M17" s="187">
        <f t="shared" si="3"/>
        <v>76</v>
      </c>
      <c r="N17" s="188">
        <v>3</v>
      </c>
      <c r="O17" s="189"/>
      <c r="P17" s="211"/>
      <c r="Q17" s="211"/>
      <c r="R17" s="118">
        <f>I17/H17</f>
        <v>0.36666666666666664</v>
      </c>
      <c r="S17" s="118" t="str">
        <f t="shared" ref="S17" si="6">IF(R17&gt;50%,R17,"")</f>
        <v/>
      </c>
      <c r="T17" s="24">
        <v>4</v>
      </c>
      <c r="U17" s="24"/>
      <c r="V17" s="24"/>
      <c r="W17" s="24"/>
    </row>
    <row r="18" spans="1:23" s="182" customFormat="1" ht="16.5" customHeight="1" x14ac:dyDescent="0.3">
      <c r="A18" s="290" t="s">
        <v>146</v>
      </c>
      <c r="B18" s="124" t="s">
        <v>143</v>
      </c>
      <c r="C18" s="126">
        <v>3</v>
      </c>
      <c r="D18" s="126">
        <v>1.2</v>
      </c>
      <c r="E18" s="125"/>
      <c r="F18" s="127"/>
      <c r="G18" s="128">
        <v>5</v>
      </c>
      <c r="H18" s="129">
        <f>G18*30</f>
        <v>150</v>
      </c>
      <c r="I18" s="130">
        <f t="shared" ref="I18" si="7">SUM(J18:L18)</f>
        <v>74</v>
      </c>
      <c r="J18" s="126"/>
      <c r="K18" s="126"/>
      <c r="L18" s="131">
        <v>74</v>
      </c>
      <c r="M18" s="132">
        <f>H18-I18</f>
        <v>76</v>
      </c>
      <c r="N18" s="281">
        <v>2</v>
      </c>
      <c r="O18" s="126">
        <v>2</v>
      </c>
      <c r="P18" s="212">
        <v>1</v>
      </c>
      <c r="Q18" s="212"/>
      <c r="R18" s="118">
        <f>I18/H18</f>
        <v>0.49333333333333335</v>
      </c>
      <c r="S18" s="88" t="str">
        <f>IF(R18&gt;50%,R18,"")</f>
        <v/>
      </c>
      <c r="T18" s="160">
        <v>2</v>
      </c>
      <c r="U18" s="160">
        <v>2</v>
      </c>
      <c r="V18" s="160">
        <v>1</v>
      </c>
      <c r="W18" s="160"/>
    </row>
    <row r="19" spans="1:23" s="182" customFormat="1" ht="16.5" customHeight="1" x14ac:dyDescent="0.3">
      <c r="A19" s="290" t="s">
        <v>167</v>
      </c>
      <c r="B19" s="331" t="s">
        <v>180</v>
      </c>
      <c r="C19" s="126"/>
      <c r="D19" s="126">
        <v>4</v>
      </c>
      <c r="E19" s="125"/>
      <c r="F19" s="127"/>
      <c r="G19" s="128">
        <v>3</v>
      </c>
      <c r="H19" s="129">
        <f>G19*30</f>
        <v>90</v>
      </c>
      <c r="I19" s="130">
        <f t="shared" ref="I19" si="8">SUM(J19:L19)</f>
        <v>74</v>
      </c>
      <c r="J19" s="126"/>
      <c r="K19" s="126"/>
      <c r="L19" s="131">
        <v>74</v>
      </c>
      <c r="M19" s="132">
        <f>H19-I19</f>
        <v>16</v>
      </c>
      <c r="N19" s="281"/>
      <c r="O19" s="126"/>
      <c r="P19" s="212"/>
      <c r="Q19" s="212">
        <v>2</v>
      </c>
      <c r="R19" s="118"/>
      <c r="S19" s="88"/>
      <c r="T19" s="160"/>
      <c r="U19" s="160"/>
      <c r="V19" s="160"/>
      <c r="W19" s="160">
        <v>3</v>
      </c>
    </row>
    <row r="20" spans="1:23" s="182" customFormat="1" ht="30.75" customHeight="1" thickBot="1" x14ac:dyDescent="0.35">
      <c r="A20" s="291" t="s">
        <v>173</v>
      </c>
      <c r="B20" s="292" t="s">
        <v>168</v>
      </c>
      <c r="C20" s="126"/>
      <c r="D20" s="126">
        <v>4</v>
      </c>
      <c r="E20" s="125"/>
      <c r="F20" s="127"/>
      <c r="G20" s="128">
        <v>3</v>
      </c>
      <c r="H20" s="129">
        <f>G20*30</f>
        <v>90</v>
      </c>
      <c r="I20" s="130">
        <f t="shared" si="2"/>
        <v>30</v>
      </c>
      <c r="J20" s="126">
        <v>16</v>
      </c>
      <c r="K20" s="126"/>
      <c r="L20" s="131">
        <v>14</v>
      </c>
      <c r="M20" s="132">
        <f>H20-I20</f>
        <v>60</v>
      </c>
      <c r="N20" s="281"/>
      <c r="O20" s="126"/>
      <c r="P20" s="212"/>
      <c r="Q20" s="212">
        <v>2</v>
      </c>
      <c r="R20" s="118">
        <f>I20/H20</f>
        <v>0.33333333333333331</v>
      </c>
      <c r="S20" s="88" t="str">
        <f>IF(R20&gt;50%,R20,"")</f>
        <v/>
      </c>
      <c r="T20" s="160"/>
      <c r="U20" s="160"/>
      <c r="V20" s="160"/>
      <c r="W20" s="160">
        <v>3</v>
      </c>
    </row>
    <row r="21" spans="1:23" ht="16.2" thickBot="1" x14ac:dyDescent="0.35">
      <c r="A21" s="236"/>
      <c r="B21" s="237" t="s">
        <v>124</v>
      </c>
      <c r="C21" s="238">
        <v>3</v>
      </c>
      <c r="D21" s="238">
        <v>11</v>
      </c>
      <c r="E21" s="238"/>
      <c r="F21" s="239"/>
      <c r="G21" s="240">
        <f>SUM(G11:G20)</f>
        <v>39</v>
      </c>
      <c r="H21" s="241">
        <f t="shared" ref="H21:Q21" si="9">SUM(H11:H20)</f>
        <v>1170</v>
      </c>
      <c r="I21" s="241">
        <f t="shared" si="9"/>
        <v>522</v>
      </c>
      <c r="J21" s="241">
        <f t="shared" si="9"/>
        <v>182</v>
      </c>
      <c r="K21" s="241">
        <f t="shared" si="9"/>
        <v>0</v>
      </c>
      <c r="L21" s="242">
        <f t="shared" si="9"/>
        <v>340</v>
      </c>
      <c r="M21" s="240">
        <f t="shared" si="9"/>
        <v>648</v>
      </c>
      <c r="N21" s="243">
        <f t="shared" si="9"/>
        <v>11</v>
      </c>
      <c r="O21" s="243">
        <f t="shared" si="9"/>
        <v>16</v>
      </c>
      <c r="P21" s="243">
        <f t="shared" si="9"/>
        <v>1</v>
      </c>
      <c r="Q21" s="244">
        <f t="shared" si="9"/>
        <v>4</v>
      </c>
      <c r="T21" s="161"/>
      <c r="U21" s="162"/>
      <c r="V21" s="162"/>
      <c r="W21" s="162"/>
    </row>
    <row r="22" spans="1:23" ht="17.25" customHeight="1" thickBot="1" x14ac:dyDescent="0.35">
      <c r="A22" s="435" t="s">
        <v>86</v>
      </c>
      <c r="B22" s="436"/>
      <c r="C22" s="436"/>
      <c r="D22" s="436"/>
      <c r="E22" s="436"/>
      <c r="F22" s="436"/>
      <c r="G22" s="436"/>
      <c r="H22" s="436"/>
      <c r="I22" s="436"/>
      <c r="J22" s="436"/>
      <c r="K22" s="436"/>
      <c r="L22" s="436"/>
      <c r="M22" s="436"/>
      <c r="N22" s="436"/>
      <c r="O22" s="436"/>
      <c r="P22" s="436"/>
      <c r="Q22" s="437"/>
      <c r="T22" s="163"/>
      <c r="U22" s="163"/>
      <c r="V22" s="163"/>
      <c r="W22" s="163"/>
    </row>
    <row r="23" spans="1:23" ht="17.399999999999999" thickBot="1" x14ac:dyDescent="0.35">
      <c r="A23" s="224"/>
      <c r="B23" s="225" t="s">
        <v>123</v>
      </c>
      <c r="C23" s="226"/>
      <c r="D23" s="227">
        <v>2</v>
      </c>
      <c r="E23" s="226"/>
      <c r="F23" s="228"/>
      <c r="G23" s="229">
        <f>SUM(G24:G25)</f>
        <v>10</v>
      </c>
      <c r="H23" s="230">
        <f>SUM(H24:H25)</f>
        <v>300</v>
      </c>
      <c r="I23" s="231">
        <f>SUM(I24:I25)</f>
        <v>116</v>
      </c>
      <c r="J23" s="231">
        <f>SUM(J24:J25)</f>
        <v>62</v>
      </c>
      <c r="K23" s="232">
        <f t="shared" ref="K23:O23" si="10">SUM(K24:K24)</f>
        <v>0</v>
      </c>
      <c r="L23" s="233">
        <f>SUM(L24:L25)</f>
        <v>54</v>
      </c>
      <c r="M23" s="234">
        <f>SUM(M24:M25)</f>
        <v>184</v>
      </c>
      <c r="N23" s="235">
        <f t="shared" si="10"/>
        <v>0</v>
      </c>
      <c r="O23" s="231">
        <f t="shared" si="10"/>
        <v>0</v>
      </c>
      <c r="P23" s="231">
        <f>SUM(P24:P25)</f>
        <v>3.5</v>
      </c>
      <c r="Q23" s="233">
        <f>SUM(Q24:Q25)</f>
        <v>4.5</v>
      </c>
      <c r="T23" s="183"/>
      <c r="U23" s="183"/>
      <c r="V23" s="183"/>
      <c r="W23" s="183"/>
    </row>
    <row r="24" spans="1:23" s="182" customFormat="1" ht="20.25" customHeight="1" x14ac:dyDescent="0.3">
      <c r="A24" s="133" t="s">
        <v>87</v>
      </c>
      <c r="B24" s="443" t="s">
        <v>142</v>
      </c>
      <c r="C24" s="125"/>
      <c r="D24" s="126">
        <v>3</v>
      </c>
      <c r="E24" s="125"/>
      <c r="F24" s="127"/>
      <c r="G24" s="128">
        <v>5</v>
      </c>
      <c r="H24" s="129">
        <f>G24*30</f>
        <v>150</v>
      </c>
      <c r="I24" s="130">
        <f>SUM(J24:L24)</f>
        <v>52</v>
      </c>
      <c r="J24" s="126">
        <v>30</v>
      </c>
      <c r="K24" s="126"/>
      <c r="L24" s="131">
        <v>22</v>
      </c>
      <c r="M24" s="132">
        <f>H24-I24</f>
        <v>98</v>
      </c>
      <c r="N24" s="83"/>
      <c r="O24" s="82"/>
      <c r="P24" s="211">
        <v>3.5</v>
      </c>
      <c r="Q24" s="211"/>
      <c r="R24" s="118">
        <f>I24/H24</f>
        <v>0.34666666666666668</v>
      </c>
      <c r="S24" s="88" t="str">
        <f>IF(R24&gt;50%,R24,"")</f>
        <v/>
      </c>
      <c r="T24" s="160"/>
      <c r="U24" s="160"/>
      <c r="V24" s="160">
        <v>5</v>
      </c>
      <c r="W24" s="160"/>
    </row>
    <row r="25" spans="1:23" s="182" customFormat="1" ht="27" customHeight="1" thickBot="1" x14ac:dyDescent="0.35">
      <c r="A25" s="133" t="s">
        <v>147</v>
      </c>
      <c r="B25" s="421"/>
      <c r="C25" s="125"/>
      <c r="D25" s="126">
        <v>4</v>
      </c>
      <c r="E25" s="125"/>
      <c r="F25" s="127"/>
      <c r="G25" s="128">
        <v>5</v>
      </c>
      <c r="H25" s="129">
        <f>G25*30</f>
        <v>150</v>
      </c>
      <c r="I25" s="130">
        <f>SUM(J25:L25)</f>
        <v>64</v>
      </c>
      <c r="J25" s="126">
        <v>32</v>
      </c>
      <c r="K25" s="126"/>
      <c r="L25" s="131">
        <v>32</v>
      </c>
      <c r="M25" s="132">
        <f>H25-I25</f>
        <v>86</v>
      </c>
      <c r="N25" s="83"/>
      <c r="O25" s="82"/>
      <c r="P25" s="211"/>
      <c r="Q25" s="211">
        <v>4.5</v>
      </c>
      <c r="R25" s="118">
        <f>I25/H25</f>
        <v>0.42666666666666669</v>
      </c>
      <c r="S25" s="88" t="str">
        <f>IF(R25&gt;50%,R25,"")</f>
        <v/>
      </c>
      <c r="T25" s="160"/>
      <c r="U25" s="160"/>
      <c r="V25" s="160"/>
      <c r="W25" s="160">
        <v>5</v>
      </c>
    </row>
    <row r="26" spans="1:23" ht="16.2" thickBot="1" x14ac:dyDescent="0.35">
      <c r="A26" s="438" t="s">
        <v>88</v>
      </c>
      <c r="B26" s="439"/>
      <c r="C26" s="46">
        <f>C23+C21</f>
        <v>3</v>
      </c>
      <c r="D26" s="46">
        <f>D23+D21</f>
        <v>13</v>
      </c>
      <c r="E26" s="46"/>
      <c r="F26" s="55"/>
      <c r="G26" s="56">
        <f t="shared" ref="G26:Q26" si="11">SUM(G21,G23)</f>
        <v>49</v>
      </c>
      <c r="H26" s="57">
        <f t="shared" si="11"/>
        <v>1470</v>
      </c>
      <c r="I26" s="58">
        <f t="shared" si="11"/>
        <v>638</v>
      </c>
      <c r="J26" s="58">
        <f t="shared" si="11"/>
        <v>244</v>
      </c>
      <c r="K26" s="58">
        <f t="shared" si="11"/>
        <v>0</v>
      </c>
      <c r="L26" s="59">
        <f t="shared" si="11"/>
        <v>394</v>
      </c>
      <c r="M26" s="56">
        <f t="shared" si="11"/>
        <v>832</v>
      </c>
      <c r="N26" s="84">
        <f t="shared" si="11"/>
        <v>11</v>
      </c>
      <c r="O26" s="58">
        <f t="shared" si="11"/>
        <v>16</v>
      </c>
      <c r="P26" s="58">
        <f t="shared" si="11"/>
        <v>4.5</v>
      </c>
      <c r="Q26" s="59">
        <f t="shared" si="11"/>
        <v>8.5</v>
      </c>
      <c r="T26" s="162"/>
      <c r="U26" s="162"/>
      <c r="V26" s="162"/>
      <c r="W26" s="162"/>
    </row>
    <row r="27" spans="1:23" ht="16.2" thickBot="1" x14ac:dyDescent="0.35">
      <c r="A27" s="440" t="s">
        <v>117</v>
      </c>
      <c r="B27" s="441"/>
      <c r="C27" s="441"/>
      <c r="D27" s="441"/>
      <c r="E27" s="441"/>
      <c r="F27" s="441"/>
      <c r="G27" s="441"/>
      <c r="H27" s="441"/>
      <c r="I27" s="441"/>
      <c r="J27" s="441"/>
      <c r="K27" s="441"/>
      <c r="L27" s="441"/>
      <c r="M27" s="441"/>
      <c r="N27" s="441"/>
      <c r="O27" s="441"/>
      <c r="P27" s="441"/>
      <c r="Q27" s="442"/>
      <c r="T27" s="163"/>
      <c r="U27" s="163"/>
      <c r="V27" s="163"/>
      <c r="W27" s="163"/>
    </row>
    <row r="28" spans="1:23" ht="16.2" thickBot="1" x14ac:dyDescent="0.35">
      <c r="A28" s="435" t="s">
        <v>118</v>
      </c>
      <c r="B28" s="436"/>
      <c r="C28" s="436"/>
      <c r="D28" s="436"/>
      <c r="E28" s="436"/>
      <c r="F28" s="436"/>
      <c r="G28" s="436"/>
      <c r="H28" s="436"/>
      <c r="I28" s="436"/>
      <c r="J28" s="436"/>
      <c r="K28" s="436"/>
      <c r="L28" s="436"/>
      <c r="M28" s="436"/>
      <c r="N28" s="436"/>
      <c r="O28" s="436"/>
      <c r="P28" s="436"/>
      <c r="Q28" s="437"/>
      <c r="T28" s="163"/>
      <c r="U28" s="163"/>
      <c r="V28" s="163"/>
      <c r="W28" s="163"/>
    </row>
    <row r="29" spans="1:23" s="89" customFormat="1" x14ac:dyDescent="0.3">
      <c r="A29" s="290" t="s">
        <v>89</v>
      </c>
      <c r="B29" s="293" t="s">
        <v>92</v>
      </c>
      <c r="C29" s="294">
        <v>1</v>
      </c>
      <c r="D29" s="61"/>
      <c r="E29" s="189"/>
      <c r="F29" s="190"/>
      <c r="G29" s="191">
        <v>5</v>
      </c>
      <c r="H29" s="192">
        <f t="shared" ref="H29:H35" si="12">G29*30</f>
        <v>150</v>
      </c>
      <c r="I29" s="193">
        <f t="shared" ref="I29:I35" si="13">SUM(J29:L29)</f>
        <v>52</v>
      </c>
      <c r="J29" s="194">
        <v>30</v>
      </c>
      <c r="K29" s="195"/>
      <c r="L29" s="196">
        <v>22</v>
      </c>
      <c r="M29" s="132">
        <f t="shared" ref="M29:M35" si="14">H29-I29</f>
        <v>98</v>
      </c>
      <c r="N29" s="197">
        <v>3.5</v>
      </c>
      <c r="O29" s="198"/>
      <c r="P29" s="211"/>
      <c r="Q29" s="219"/>
      <c r="R29" s="118">
        <f t="shared" ref="R29:R34" si="15">I29/H29</f>
        <v>0.34666666666666668</v>
      </c>
      <c r="S29" s="88" t="str">
        <f t="shared" ref="S29:S34" si="16">IF(R29&gt;50%,R29,"")</f>
        <v/>
      </c>
      <c r="T29" s="165">
        <v>5</v>
      </c>
      <c r="U29" s="165"/>
      <c r="V29" s="164"/>
      <c r="W29" s="164"/>
    </row>
    <row r="30" spans="1:23" s="89" customFormat="1" x14ac:dyDescent="0.3">
      <c r="A30" s="290" t="s">
        <v>90</v>
      </c>
      <c r="B30" s="293" t="s">
        <v>94</v>
      </c>
      <c r="C30" s="294">
        <v>1</v>
      </c>
      <c r="D30" s="61"/>
      <c r="E30" s="189"/>
      <c r="F30" s="190"/>
      <c r="G30" s="191">
        <v>4</v>
      </c>
      <c r="H30" s="192">
        <f t="shared" si="12"/>
        <v>120</v>
      </c>
      <c r="I30" s="193">
        <f t="shared" si="13"/>
        <v>52</v>
      </c>
      <c r="J30" s="194">
        <v>30</v>
      </c>
      <c r="K30" s="195"/>
      <c r="L30" s="196">
        <v>22</v>
      </c>
      <c r="M30" s="132">
        <f t="shared" si="14"/>
        <v>68</v>
      </c>
      <c r="N30" s="197">
        <v>2</v>
      </c>
      <c r="O30" s="198"/>
      <c r="P30" s="211"/>
      <c r="Q30" s="219"/>
      <c r="R30" s="118">
        <f t="shared" si="15"/>
        <v>0.43333333333333335</v>
      </c>
      <c r="S30" s="88" t="str">
        <f t="shared" si="16"/>
        <v/>
      </c>
      <c r="T30" s="165">
        <v>4</v>
      </c>
      <c r="U30" s="165"/>
      <c r="V30" s="164"/>
      <c r="W30" s="164"/>
    </row>
    <row r="31" spans="1:23" s="89" customFormat="1" ht="27.6" x14ac:dyDescent="0.3">
      <c r="A31" s="290" t="s">
        <v>91</v>
      </c>
      <c r="B31" s="293" t="s">
        <v>128</v>
      </c>
      <c r="C31" s="294">
        <v>1</v>
      </c>
      <c r="D31" s="61"/>
      <c r="E31" s="189"/>
      <c r="F31" s="190"/>
      <c r="G31" s="191">
        <v>5</v>
      </c>
      <c r="H31" s="192">
        <f t="shared" si="12"/>
        <v>150</v>
      </c>
      <c r="I31" s="193">
        <f t="shared" si="13"/>
        <v>52</v>
      </c>
      <c r="J31" s="194">
        <v>30</v>
      </c>
      <c r="K31" s="195"/>
      <c r="L31" s="196">
        <v>22</v>
      </c>
      <c r="M31" s="132">
        <f t="shared" si="14"/>
        <v>98</v>
      </c>
      <c r="N31" s="197">
        <v>3.5</v>
      </c>
      <c r="O31" s="198"/>
      <c r="P31" s="220"/>
      <c r="Q31" s="219"/>
      <c r="R31" s="118">
        <f t="shared" si="15"/>
        <v>0.34666666666666668</v>
      </c>
      <c r="S31" s="88" t="str">
        <f t="shared" si="16"/>
        <v/>
      </c>
      <c r="T31" s="165">
        <v>5</v>
      </c>
      <c r="U31" s="165"/>
      <c r="V31" s="164"/>
      <c r="W31" s="164"/>
    </row>
    <row r="32" spans="1:23" s="89" customFormat="1" ht="33.75" customHeight="1" x14ac:dyDescent="0.3">
      <c r="A32" s="290" t="s">
        <v>93</v>
      </c>
      <c r="B32" s="293" t="s">
        <v>98</v>
      </c>
      <c r="C32" s="294">
        <v>2</v>
      </c>
      <c r="D32" s="61">
        <v>1</v>
      </c>
      <c r="E32" s="189"/>
      <c r="F32" s="190"/>
      <c r="G32" s="191">
        <v>5</v>
      </c>
      <c r="H32" s="192">
        <f t="shared" si="12"/>
        <v>150</v>
      </c>
      <c r="I32" s="193">
        <f t="shared" si="13"/>
        <v>52</v>
      </c>
      <c r="J32" s="194">
        <v>30</v>
      </c>
      <c r="K32" s="195"/>
      <c r="L32" s="196">
        <v>22</v>
      </c>
      <c r="M32" s="132">
        <f t="shared" si="14"/>
        <v>98</v>
      </c>
      <c r="N32" s="197">
        <v>2</v>
      </c>
      <c r="O32" s="198">
        <v>3</v>
      </c>
      <c r="P32" s="211"/>
      <c r="Q32" s="219"/>
      <c r="R32" s="118">
        <f t="shared" si="15"/>
        <v>0.34666666666666668</v>
      </c>
      <c r="S32" s="88" t="str">
        <f t="shared" si="16"/>
        <v/>
      </c>
      <c r="T32" s="165">
        <v>3</v>
      </c>
      <c r="U32" s="165">
        <v>2</v>
      </c>
      <c r="V32" s="164"/>
      <c r="W32" s="164"/>
    </row>
    <row r="33" spans="1:23" s="89" customFormat="1" x14ac:dyDescent="0.3">
      <c r="A33" s="290" t="s">
        <v>95</v>
      </c>
      <c r="B33" s="293" t="s">
        <v>100</v>
      </c>
      <c r="C33" s="294"/>
      <c r="D33" s="61">
        <v>2.2999999999999998</v>
      </c>
      <c r="E33" s="189"/>
      <c r="F33" s="190"/>
      <c r="G33" s="191">
        <v>4</v>
      </c>
      <c r="H33" s="192">
        <f t="shared" si="12"/>
        <v>120</v>
      </c>
      <c r="I33" s="193">
        <f t="shared" si="13"/>
        <v>60</v>
      </c>
      <c r="J33" s="194">
        <v>30</v>
      </c>
      <c r="K33" s="195"/>
      <c r="L33" s="196">
        <v>30</v>
      </c>
      <c r="M33" s="132">
        <f t="shared" si="14"/>
        <v>60</v>
      </c>
      <c r="N33" s="200"/>
      <c r="O33" s="278">
        <v>3</v>
      </c>
      <c r="P33" s="211">
        <v>1</v>
      </c>
      <c r="Q33" s="219"/>
      <c r="R33" s="118">
        <f t="shared" si="15"/>
        <v>0.5</v>
      </c>
      <c r="S33" s="88" t="str">
        <f t="shared" si="16"/>
        <v/>
      </c>
      <c r="T33" s="166"/>
      <c r="U33" s="166">
        <v>3</v>
      </c>
      <c r="V33" s="164">
        <v>1</v>
      </c>
      <c r="W33" s="164"/>
    </row>
    <row r="34" spans="1:23" s="89" customFormat="1" x14ac:dyDescent="0.3">
      <c r="A34" s="290" t="s">
        <v>96</v>
      </c>
      <c r="B34" s="293" t="s">
        <v>44</v>
      </c>
      <c r="C34" s="294">
        <v>3</v>
      </c>
      <c r="D34" s="199"/>
      <c r="E34" s="189"/>
      <c r="F34" s="190"/>
      <c r="G34" s="191">
        <v>4</v>
      </c>
      <c r="H34" s="192">
        <f t="shared" si="12"/>
        <v>120</v>
      </c>
      <c r="I34" s="121">
        <f t="shared" si="13"/>
        <v>52</v>
      </c>
      <c r="J34" s="195">
        <v>30</v>
      </c>
      <c r="K34" s="195"/>
      <c r="L34" s="253">
        <v>22</v>
      </c>
      <c r="M34" s="288">
        <f t="shared" si="14"/>
        <v>68</v>
      </c>
      <c r="N34" s="197"/>
      <c r="O34" s="198"/>
      <c r="P34" s="211">
        <v>3</v>
      </c>
      <c r="Q34" s="219"/>
      <c r="R34" s="118">
        <f t="shared" si="15"/>
        <v>0.43333333333333335</v>
      </c>
      <c r="S34" s="88" t="str">
        <f t="shared" si="16"/>
        <v/>
      </c>
      <c r="T34" s="165"/>
      <c r="U34" s="165"/>
      <c r="V34" s="164">
        <v>4</v>
      </c>
      <c r="W34" s="164"/>
    </row>
    <row r="35" spans="1:23" s="89" customFormat="1" x14ac:dyDescent="0.3">
      <c r="A35" s="133" t="s">
        <v>97</v>
      </c>
      <c r="B35" s="295" t="s">
        <v>101</v>
      </c>
      <c r="C35" s="283">
        <v>4</v>
      </c>
      <c r="D35" s="283">
        <v>3</v>
      </c>
      <c r="E35" s="282"/>
      <c r="F35" s="330">
        <v>4</v>
      </c>
      <c r="G35" s="284">
        <v>5</v>
      </c>
      <c r="H35" s="285">
        <f t="shared" si="12"/>
        <v>150</v>
      </c>
      <c r="I35" s="193">
        <f t="shared" si="13"/>
        <v>70</v>
      </c>
      <c r="J35" s="194">
        <v>36</v>
      </c>
      <c r="K35" s="194"/>
      <c r="L35" s="196">
        <v>34</v>
      </c>
      <c r="M35" s="132">
        <f t="shared" si="14"/>
        <v>80</v>
      </c>
      <c r="N35" s="286"/>
      <c r="O35" s="287"/>
      <c r="P35" s="212">
        <v>1</v>
      </c>
      <c r="Q35" s="223">
        <v>4</v>
      </c>
      <c r="R35" s="118">
        <f t="shared" ref="R35:R36" si="17">I35/H35</f>
        <v>0.46666666666666667</v>
      </c>
      <c r="S35" s="88" t="str">
        <f t="shared" ref="S35:S36" si="18">IF(R35&gt;50%,R35,"")</f>
        <v/>
      </c>
      <c r="T35" s="165"/>
      <c r="U35" s="165"/>
      <c r="V35" s="164">
        <v>2</v>
      </c>
      <c r="W35" s="164">
        <v>3</v>
      </c>
    </row>
    <row r="36" spans="1:23" s="89" customFormat="1" ht="28.2" thickBot="1" x14ac:dyDescent="0.35">
      <c r="A36" s="291" t="s">
        <v>99</v>
      </c>
      <c r="B36" s="296" t="s">
        <v>102</v>
      </c>
      <c r="C36" s="297">
        <v>4</v>
      </c>
      <c r="D36" s="201">
        <v>3</v>
      </c>
      <c r="E36" s="202"/>
      <c r="F36" s="329"/>
      <c r="G36" s="203">
        <v>5</v>
      </c>
      <c r="H36" s="204">
        <f t="shared" ref="H36:H46" si="19">G36*30</f>
        <v>150</v>
      </c>
      <c r="I36" s="205">
        <f t="shared" ref="I36" si="20">SUM(J36:L36)</f>
        <v>70</v>
      </c>
      <c r="J36" s="194">
        <v>36</v>
      </c>
      <c r="K36" s="195"/>
      <c r="L36" s="196">
        <v>34</v>
      </c>
      <c r="M36" s="206">
        <f t="shared" ref="M36:M46" si="21">H36-I36</f>
        <v>80</v>
      </c>
      <c r="N36" s="207"/>
      <c r="O36" s="208"/>
      <c r="P36" s="221">
        <v>1</v>
      </c>
      <c r="Q36" s="222">
        <v>4</v>
      </c>
      <c r="R36" s="118">
        <f t="shared" si="17"/>
        <v>0.46666666666666667</v>
      </c>
      <c r="S36" s="88" t="str">
        <f t="shared" si="18"/>
        <v/>
      </c>
      <c r="T36" s="165"/>
      <c r="U36" s="165"/>
      <c r="V36" s="164">
        <v>2</v>
      </c>
      <c r="W36" s="164">
        <v>3</v>
      </c>
    </row>
    <row r="37" spans="1:23" s="89" customFormat="1" x14ac:dyDescent="0.3">
      <c r="A37" s="298" t="s">
        <v>103</v>
      </c>
      <c r="B37" s="299" t="s">
        <v>43</v>
      </c>
      <c r="C37" s="300"/>
      <c r="D37" s="301">
        <v>2</v>
      </c>
      <c r="E37" s="301"/>
      <c r="F37" s="302"/>
      <c r="G37" s="303">
        <v>6</v>
      </c>
      <c r="H37" s="304">
        <f t="shared" si="19"/>
        <v>180</v>
      </c>
      <c r="I37" s="114">
        <f>SUM(J37:L37)</f>
        <v>0</v>
      </c>
      <c r="J37" s="305"/>
      <c r="K37" s="25"/>
      <c r="L37" s="26"/>
      <c r="M37" s="27">
        <f t="shared" si="21"/>
        <v>180</v>
      </c>
      <c r="N37" s="52"/>
      <c r="O37" s="25"/>
      <c r="P37" s="217"/>
      <c r="Q37" s="218"/>
      <c r="T37" s="167"/>
      <c r="U37" s="332">
        <v>6</v>
      </c>
      <c r="V37" s="164"/>
      <c r="W37" s="164"/>
    </row>
    <row r="38" spans="1:23" s="90" customFormat="1" ht="16.2" thickBot="1" x14ac:dyDescent="0.35">
      <c r="A38" s="306" t="s">
        <v>104</v>
      </c>
      <c r="B38" s="307" t="s">
        <v>45</v>
      </c>
      <c r="C38" s="308"/>
      <c r="D38" s="309">
        <v>4</v>
      </c>
      <c r="E38" s="309"/>
      <c r="F38" s="310"/>
      <c r="G38" s="311">
        <v>6</v>
      </c>
      <c r="H38" s="204">
        <f t="shared" si="19"/>
        <v>180</v>
      </c>
      <c r="I38" s="205">
        <f>SUM(J38:L38)</f>
        <v>0</v>
      </c>
      <c r="J38" s="312"/>
      <c r="K38" s="29"/>
      <c r="L38" s="30"/>
      <c r="M38" s="31">
        <f t="shared" si="21"/>
        <v>180</v>
      </c>
      <c r="N38" s="53"/>
      <c r="O38" s="29"/>
      <c r="P38" s="221"/>
      <c r="Q38" s="222"/>
      <c r="R38" s="89"/>
      <c r="T38" s="167"/>
      <c r="U38" s="167"/>
      <c r="V38" s="164"/>
      <c r="W38" s="164">
        <v>6</v>
      </c>
    </row>
    <row r="39" spans="1:23" s="90" customFormat="1" ht="16.2" thickBot="1" x14ac:dyDescent="0.35">
      <c r="A39" s="32"/>
      <c r="B39" s="156" t="s">
        <v>148</v>
      </c>
      <c r="C39" s="33">
        <v>4</v>
      </c>
      <c r="D39" s="34"/>
      <c r="E39" s="35"/>
      <c r="F39" s="36"/>
      <c r="G39" s="37">
        <v>2</v>
      </c>
      <c r="H39" s="38">
        <f t="shared" si="19"/>
        <v>60</v>
      </c>
      <c r="I39" s="19">
        <f>SUM(J39:L39)</f>
        <v>0</v>
      </c>
      <c r="J39" s="20"/>
      <c r="K39" s="28"/>
      <c r="L39" s="21"/>
      <c r="M39" s="22">
        <f t="shared" si="21"/>
        <v>60</v>
      </c>
      <c r="N39" s="39"/>
      <c r="O39" s="35"/>
      <c r="P39" s="212"/>
      <c r="Q39" s="223"/>
      <c r="R39" s="89"/>
      <c r="T39" s="123"/>
      <c r="U39" s="123"/>
      <c r="V39" s="164"/>
      <c r="W39" s="164">
        <v>2</v>
      </c>
    </row>
    <row r="40" spans="1:23" s="89" customFormat="1" ht="16.2" thickBot="1" x14ac:dyDescent="0.35">
      <c r="A40" s="245"/>
      <c r="B40" s="237" t="s">
        <v>125</v>
      </c>
      <c r="C40" s="246">
        <v>8</v>
      </c>
      <c r="D40" s="246">
        <v>7</v>
      </c>
      <c r="E40" s="246">
        <f>SUM(E29:E39)</f>
        <v>0</v>
      </c>
      <c r="F40" s="247">
        <v>1</v>
      </c>
      <c r="G40" s="248">
        <f t="shared" ref="G40:Q40" si="22">SUM(G29:G39)</f>
        <v>51</v>
      </c>
      <c r="H40" s="249">
        <f t="shared" si="22"/>
        <v>1530</v>
      </c>
      <c r="I40" s="246">
        <f t="shared" si="22"/>
        <v>460</v>
      </c>
      <c r="J40" s="246">
        <f t="shared" si="22"/>
        <v>252</v>
      </c>
      <c r="K40" s="246">
        <f t="shared" si="22"/>
        <v>0</v>
      </c>
      <c r="L40" s="247">
        <f t="shared" si="22"/>
        <v>208</v>
      </c>
      <c r="M40" s="248">
        <f t="shared" si="22"/>
        <v>1070</v>
      </c>
      <c r="N40" s="249">
        <f t="shared" si="22"/>
        <v>11</v>
      </c>
      <c r="O40" s="246">
        <f t="shared" si="22"/>
        <v>6</v>
      </c>
      <c r="P40" s="246">
        <f t="shared" si="22"/>
        <v>6</v>
      </c>
      <c r="Q40" s="250">
        <f t="shared" si="22"/>
        <v>8</v>
      </c>
      <c r="T40" s="168"/>
      <c r="U40" s="168"/>
      <c r="V40" s="168"/>
      <c r="W40" s="168"/>
    </row>
    <row r="41" spans="1:23" s="89" customFormat="1" ht="16.2" thickBot="1" x14ac:dyDescent="0.35">
      <c r="A41" s="435" t="s">
        <v>105</v>
      </c>
      <c r="B41" s="436"/>
      <c r="C41" s="436"/>
      <c r="D41" s="436"/>
      <c r="E41" s="436"/>
      <c r="F41" s="436"/>
      <c r="G41" s="436"/>
      <c r="H41" s="436"/>
      <c r="I41" s="436"/>
      <c r="J41" s="436"/>
      <c r="K41" s="436"/>
      <c r="L41" s="436"/>
      <c r="M41" s="436"/>
      <c r="N41" s="436"/>
      <c r="O41" s="436"/>
      <c r="P41" s="436"/>
      <c r="Q41" s="437"/>
      <c r="T41" s="163"/>
      <c r="U41" s="163"/>
      <c r="V41" s="163"/>
      <c r="W41" s="163"/>
    </row>
    <row r="42" spans="1:23" s="89" customFormat="1" ht="16.2" thickBot="1" x14ac:dyDescent="0.35">
      <c r="A42" s="251"/>
      <c r="B42" s="225" t="s">
        <v>126</v>
      </c>
      <c r="C42" s="238"/>
      <c r="D42" s="238">
        <v>4</v>
      </c>
      <c r="E42" s="238"/>
      <c r="F42" s="239"/>
      <c r="G42" s="240">
        <v>20</v>
      </c>
      <c r="H42" s="241">
        <f t="shared" si="19"/>
        <v>600</v>
      </c>
      <c r="I42" s="238">
        <f>SUM(I43:I46)</f>
        <v>220</v>
      </c>
      <c r="J42" s="238">
        <f>SUM(J43:J46)</f>
        <v>122</v>
      </c>
      <c r="K42" s="238">
        <f>SUM(K43:K46)</f>
        <v>0</v>
      </c>
      <c r="L42" s="239">
        <f>SUM(L43:L46)</f>
        <v>98</v>
      </c>
      <c r="M42" s="240">
        <f>H42-I42</f>
        <v>380</v>
      </c>
      <c r="N42" s="241"/>
      <c r="O42" s="238"/>
      <c r="P42" s="238">
        <f>SUM(P43:P46)</f>
        <v>10.5</v>
      </c>
      <c r="Q42" s="252">
        <f>SUM(Q43:Q46)</f>
        <v>4.5</v>
      </c>
      <c r="T42" s="169"/>
      <c r="U42" s="169"/>
      <c r="V42" s="169"/>
      <c r="W42" s="169"/>
    </row>
    <row r="43" spans="1:23" s="89" customFormat="1" ht="15" customHeight="1" x14ac:dyDescent="0.3">
      <c r="A43" s="40" t="s">
        <v>106</v>
      </c>
      <c r="B43" s="419" t="s">
        <v>144</v>
      </c>
      <c r="C43" s="333"/>
      <c r="D43" s="334">
        <v>3</v>
      </c>
      <c r="E43" s="125"/>
      <c r="F43" s="127"/>
      <c r="G43" s="335">
        <v>5</v>
      </c>
      <c r="H43" s="336">
        <f t="shared" si="19"/>
        <v>150</v>
      </c>
      <c r="I43" s="193">
        <f>SUM(J43:L43)</f>
        <v>52</v>
      </c>
      <c r="J43" s="194">
        <v>30</v>
      </c>
      <c r="K43" s="195"/>
      <c r="L43" s="196">
        <v>22</v>
      </c>
      <c r="M43" s="22">
        <f>H43-I43</f>
        <v>98</v>
      </c>
      <c r="N43" s="41"/>
      <c r="O43" s="42"/>
      <c r="P43" s="211">
        <v>3.5</v>
      </c>
      <c r="Q43" s="219"/>
      <c r="R43" s="118">
        <f t="shared" ref="R43:R46" si="23">I43/H43</f>
        <v>0.34666666666666668</v>
      </c>
      <c r="S43" s="88" t="str">
        <f t="shared" ref="S43:S46" si="24">IF(R43&gt;50%,R43,"")</f>
        <v/>
      </c>
      <c r="T43" s="170"/>
      <c r="U43" s="170"/>
      <c r="V43" s="164">
        <v>5</v>
      </c>
      <c r="W43" s="164"/>
    </row>
    <row r="44" spans="1:23" s="89" customFormat="1" x14ac:dyDescent="0.3">
      <c r="A44" s="23" t="s">
        <v>107</v>
      </c>
      <c r="B44" s="420"/>
      <c r="C44" s="337"/>
      <c r="D44" s="209">
        <v>3</v>
      </c>
      <c r="E44" s="210"/>
      <c r="F44" s="338"/>
      <c r="G44" s="339">
        <v>5</v>
      </c>
      <c r="H44" s="192">
        <f t="shared" si="19"/>
        <v>150</v>
      </c>
      <c r="I44" s="193">
        <f t="shared" ref="I44:I46" si="25">SUM(J44:L44)</f>
        <v>52</v>
      </c>
      <c r="J44" s="209">
        <v>30</v>
      </c>
      <c r="K44" s="210"/>
      <c r="L44" s="196">
        <v>22</v>
      </c>
      <c r="M44" s="44">
        <f>H44-I44</f>
        <v>98</v>
      </c>
      <c r="N44" s="45"/>
      <c r="O44" s="43"/>
      <c r="P44" s="211">
        <v>3.5</v>
      </c>
      <c r="Q44" s="219"/>
      <c r="R44" s="118">
        <f t="shared" si="23"/>
        <v>0.34666666666666668</v>
      </c>
      <c r="S44" s="88" t="str">
        <f t="shared" si="24"/>
        <v/>
      </c>
      <c r="T44" s="170"/>
      <c r="U44" s="170"/>
      <c r="V44" s="164">
        <v>5</v>
      </c>
      <c r="W44" s="164"/>
    </row>
    <row r="45" spans="1:23" s="89" customFormat="1" x14ac:dyDescent="0.3">
      <c r="A45" s="290" t="s">
        <v>108</v>
      </c>
      <c r="B45" s="420"/>
      <c r="C45" s="337"/>
      <c r="D45" s="209">
        <v>3</v>
      </c>
      <c r="E45" s="210"/>
      <c r="F45" s="338"/>
      <c r="G45" s="339">
        <v>5</v>
      </c>
      <c r="H45" s="192">
        <f>G45*30</f>
        <v>150</v>
      </c>
      <c r="I45" s="193">
        <f>SUM(J45:L45)</f>
        <v>52</v>
      </c>
      <c r="J45" s="194">
        <v>30</v>
      </c>
      <c r="K45" s="195"/>
      <c r="L45" s="196">
        <v>22</v>
      </c>
      <c r="M45" s="44">
        <f>H45-I45</f>
        <v>98</v>
      </c>
      <c r="N45" s="45"/>
      <c r="O45" s="43"/>
      <c r="P45" s="211">
        <v>3.5</v>
      </c>
      <c r="Q45" s="219"/>
      <c r="R45" s="118">
        <f>I45/H45</f>
        <v>0.34666666666666668</v>
      </c>
      <c r="S45" s="88" t="str">
        <f>IF(R45&gt;50%,R45,"")</f>
        <v/>
      </c>
      <c r="T45" s="170"/>
      <c r="U45" s="170"/>
      <c r="V45" s="164">
        <v>5</v>
      </c>
      <c r="W45" s="164"/>
    </row>
    <row r="46" spans="1:23" s="89" customFormat="1" ht="14.4" thickBot="1" x14ac:dyDescent="0.35">
      <c r="A46" s="290" t="s">
        <v>109</v>
      </c>
      <c r="B46" s="421"/>
      <c r="C46" s="337"/>
      <c r="D46" s="209">
        <v>4</v>
      </c>
      <c r="E46" s="210"/>
      <c r="F46" s="338"/>
      <c r="G46" s="339">
        <v>5</v>
      </c>
      <c r="H46" s="192">
        <f t="shared" si="19"/>
        <v>150</v>
      </c>
      <c r="I46" s="193">
        <f t="shared" si="25"/>
        <v>64</v>
      </c>
      <c r="J46" s="126">
        <v>32</v>
      </c>
      <c r="K46" s="126"/>
      <c r="L46" s="131">
        <v>32</v>
      </c>
      <c r="M46" s="44">
        <f t="shared" si="21"/>
        <v>86</v>
      </c>
      <c r="N46" s="45"/>
      <c r="O46" s="43"/>
      <c r="P46" s="211"/>
      <c r="Q46" s="211">
        <v>4.5</v>
      </c>
      <c r="R46" s="118">
        <f t="shared" si="23"/>
        <v>0.42666666666666669</v>
      </c>
      <c r="S46" s="88" t="str">
        <f t="shared" si="24"/>
        <v/>
      </c>
      <c r="T46" s="170"/>
      <c r="U46" s="170"/>
      <c r="V46" s="164"/>
      <c r="W46" s="164">
        <v>5</v>
      </c>
    </row>
    <row r="47" spans="1:23" s="89" customFormat="1" ht="17.25" customHeight="1" thickBot="1" x14ac:dyDescent="0.35">
      <c r="A47" s="91"/>
      <c r="B47" s="46" t="s">
        <v>120</v>
      </c>
      <c r="C47" s="58">
        <f>SUM(C40,C42)</f>
        <v>8</v>
      </c>
      <c r="D47" s="58">
        <f>SUM(D40,D42)</f>
        <v>11</v>
      </c>
      <c r="E47" s="58">
        <f>SUM(E40,E42)</f>
        <v>0</v>
      </c>
      <c r="F47" s="58">
        <f>SUM(F40,F42)</f>
        <v>1</v>
      </c>
      <c r="G47" s="56">
        <f>G42+G40</f>
        <v>71</v>
      </c>
      <c r="H47" s="84">
        <f t="shared" ref="H47:Q47" si="26">SUM(H40,H42)</f>
        <v>2130</v>
      </c>
      <c r="I47" s="92">
        <f t="shared" si="26"/>
        <v>680</v>
      </c>
      <c r="J47" s="58">
        <f t="shared" si="26"/>
        <v>374</v>
      </c>
      <c r="K47" s="92">
        <f t="shared" si="26"/>
        <v>0</v>
      </c>
      <c r="L47" s="59">
        <f t="shared" si="26"/>
        <v>306</v>
      </c>
      <c r="M47" s="56">
        <f t="shared" si="26"/>
        <v>1450</v>
      </c>
      <c r="N47" s="84">
        <f t="shared" si="26"/>
        <v>11</v>
      </c>
      <c r="O47" s="92">
        <f t="shared" si="26"/>
        <v>6</v>
      </c>
      <c r="P47" s="92">
        <f t="shared" si="26"/>
        <v>16.5</v>
      </c>
      <c r="Q47" s="59">
        <f t="shared" si="26"/>
        <v>12.5</v>
      </c>
      <c r="T47" s="171"/>
      <c r="U47" s="171"/>
      <c r="V47" s="171"/>
      <c r="W47" s="171"/>
    </row>
    <row r="48" spans="1:23" s="90" customFormat="1" ht="31.5" customHeight="1" thickBot="1" x14ac:dyDescent="0.35">
      <c r="A48" s="424" t="s">
        <v>121</v>
      </c>
      <c r="B48" s="425"/>
      <c r="C48" s="69"/>
      <c r="D48" s="69"/>
      <c r="E48" s="69"/>
      <c r="F48" s="69"/>
      <c r="G48" s="70"/>
      <c r="H48" s="71">
        <f>G26/G51</f>
        <v>0.40833333333333333</v>
      </c>
      <c r="I48" s="72"/>
      <c r="J48" s="72"/>
      <c r="K48" s="72"/>
      <c r="L48" s="73"/>
      <c r="M48" s="70"/>
      <c r="N48" s="74"/>
      <c r="O48" s="75"/>
      <c r="P48" s="72"/>
      <c r="Q48" s="76"/>
      <c r="R48" s="89"/>
      <c r="T48" s="289">
        <f>SUM(T11:T46)</f>
        <v>30</v>
      </c>
      <c r="U48" s="289">
        <f>SUM(U11:U46)</f>
        <v>30</v>
      </c>
      <c r="V48" s="289">
        <f>SUM(V11:V46)</f>
        <v>30</v>
      </c>
      <c r="W48" s="289">
        <f>SUM(W11:W46)</f>
        <v>30</v>
      </c>
    </row>
    <row r="49" spans="1:18" s="90" customFormat="1" ht="30.75" customHeight="1" thickBot="1" x14ac:dyDescent="0.35">
      <c r="A49" s="426" t="s">
        <v>122</v>
      </c>
      <c r="B49" s="427"/>
      <c r="C49" s="77"/>
      <c r="D49" s="77"/>
      <c r="E49" s="77"/>
      <c r="F49" s="77"/>
      <c r="G49" s="78"/>
      <c r="H49" s="79">
        <f>(G42+G23)/G51</f>
        <v>0.25</v>
      </c>
      <c r="I49" s="77"/>
      <c r="J49" s="77"/>
      <c r="K49" s="77"/>
      <c r="L49" s="80"/>
      <c r="M49" s="78"/>
      <c r="N49" s="77"/>
      <c r="O49" s="80"/>
      <c r="P49" s="77"/>
      <c r="Q49" s="81"/>
      <c r="R49" s="89"/>
    </row>
    <row r="50" spans="1:18" s="90" customFormat="1" ht="16.2" thickBot="1" x14ac:dyDescent="0.35">
      <c r="A50" s="89"/>
      <c r="B50" s="93"/>
      <c r="C50" s="428" t="s">
        <v>110</v>
      </c>
      <c r="D50" s="429"/>
      <c r="E50" s="429"/>
      <c r="F50" s="429"/>
      <c r="G50" s="429"/>
      <c r="H50" s="429"/>
      <c r="I50" s="429"/>
      <c r="J50" s="429"/>
      <c r="K50" s="429"/>
      <c r="L50" s="429"/>
      <c r="M50" s="429"/>
      <c r="N50" s="429"/>
      <c r="O50" s="429"/>
      <c r="P50" s="429"/>
      <c r="Q50" s="430"/>
      <c r="R50" s="89"/>
    </row>
    <row r="51" spans="1:18" s="89" customFormat="1" ht="16.2" thickBot="1" x14ac:dyDescent="0.35">
      <c r="A51" s="94"/>
      <c r="B51" s="47"/>
      <c r="C51" s="48">
        <f t="shared" ref="C51:Q51" si="27">SUM(C47,C26)</f>
        <v>11</v>
      </c>
      <c r="D51" s="86">
        <f t="shared" si="27"/>
        <v>24</v>
      </c>
      <c r="E51" s="86">
        <f t="shared" si="27"/>
        <v>0</v>
      </c>
      <c r="F51" s="85">
        <f t="shared" si="27"/>
        <v>1</v>
      </c>
      <c r="G51" s="48">
        <f t="shared" si="27"/>
        <v>120</v>
      </c>
      <c r="H51" s="48">
        <f t="shared" si="27"/>
        <v>3600</v>
      </c>
      <c r="I51" s="85">
        <f t="shared" si="27"/>
        <v>1318</v>
      </c>
      <c r="J51" s="85">
        <f t="shared" si="27"/>
        <v>618</v>
      </c>
      <c r="K51" s="85">
        <f t="shared" si="27"/>
        <v>0</v>
      </c>
      <c r="L51" s="85">
        <f t="shared" si="27"/>
        <v>700</v>
      </c>
      <c r="M51" s="48">
        <f t="shared" si="27"/>
        <v>2282</v>
      </c>
      <c r="N51" s="48">
        <f t="shared" si="27"/>
        <v>22</v>
      </c>
      <c r="O51" s="85">
        <f t="shared" si="27"/>
        <v>22</v>
      </c>
      <c r="P51" s="85">
        <f t="shared" si="27"/>
        <v>21</v>
      </c>
      <c r="Q51" s="85">
        <f t="shared" si="27"/>
        <v>21</v>
      </c>
      <c r="R51" s="184">
        <f>SUM(N51:Q51)</f>
        <v>86</v>
      </c>
    </row>
    <row r="52" spans="1:18" s="89" customFormat="1" x14ac:dyDescent="0.3">
      <c r="A52" s="95"/>
      <c r="C52" s="431" t="s">
        <v>111</v>
      </c>
      <c r="D52" s="432"/>
      <c r="E52" s="432"/>
      <c r="F52" s="432"/>
      <c r="G52" s="432"/>
      <c r="H52" s="432"/>
      <c r="I52" s="432"/>
      <c r="J52" s="432"/>
      <c r="K52" s="432"/>
      <c r="L52" s="432"/>
      <c r="M52" s="432"/>
      <c r="N52" s="19">
        <v>22</v>
      </c>
      <c r="O52" s="49">
        <v>22</v>
      </c>
      <c r="P52" s="19">
        <v>21</v>
      </c>
      <c r="Q52" s="50">
        <v>21</v>
      </c>
      <c r="R52" s="184">
        <f t="shared" ref="R52:R56" si="28">SUM(N52:Q52)</f>
        <v>86</v>
      </c>
    </row>
    <row r="53" spans="1:18" s="89" customFormat="1" x14ac:dyDescent="0.3">
      <c r="A53" s="95"/>
      <c r="C53" s="433" t="s">
        <v>112</v>
      </c>
      <c r="D53" s="434"/>
      <c r="E53" s="434"/>
      <c r="F53" s="434"/>
      <c r="G53" s="434"/>
      <c r="H53" s="434"/>
      <c r="I53" s="434"/>
      <c r="J53" s="434"/>
      <c r="K53" s="434"/>
      <c r="L53" s="434"/>
      <c r="M53" s="434"/>
      <c r="N53" s="195">
        <v>3</v>
      </c>
      <c r="O53" s="120">
        <v>3</v>
      </c>
      <c r="P53" s="195">
        <v>2</v>
      </c>
      <c r="Q53" s="253">
        <v>3</v>
      </c>
      <c r="R53" s="184">
        <f t="shared" si="28"/>
        <v>11</v>
      </c>
    </row>
    <row r="54" spans="1:18" s="89" customFormat="1" x14ac:dyDescent="0.3">
      <c r="A54" s="93"/>
      <c r="C54" s="433" t="s">
        <v>113</v>
      </c>
      <c r="D54" s="434"/>
      <c r="E54" s="434"/>
      <c r="F54" s="434"/>
      <c r="G54" s="434"/>
      <c r="H54" s="434"/>
      <c r="I54" s="434"/>
      <c r="J54" s="434"/>
      <c r="K54" s="434"/>
      <c r="L54" s="434"/>
      <c r="M54" s="434"/>
      <c r="N54" s="254">
        <v>6</v>
      </c>
      <c r="O54" s="254">
        <v>7</v>
      </c>
      <c r="P54" s="255">
        <v>7</v>
      </c>
      <c r="Q54" s="340">
        <v>4</v>
      </c>
      <c r="R54" s="184">
        <f t="shared" si="28"/>
        <v>24</v>
      </c>
    </row>
    <row r="55" spans="1:18" s="89" customFormat="1" x14ac:dyDescent="0.3">
      <c r="A55" s="93"/>
      <c r="C55" s="433" t="s">
        <v>129</v>
      </c>
      <c r="D55" s="434"/>
      <c r="E55" s="434"/>
      <c r="F55" s="434"/>
      <c r="G55" s="434"/>
      <c r="H55" s="434"/>
      <c r="I55" s="434"/>
      <c r="J55" s="434"/>
      <c r="K55" s="434"/>
      <c r="L55" s="434"/>
      <c r="M55" s="434"/>
      <c r="N55" s="96"/>
      <c r="O55" s="97"/>
      <c r="P55" s="96"/>
      <c r="Q55" s="98"/>
      <c r="R55" s="184">
        <f t="shared" si="28"/>
        <v>0</v>
      </c>
    </row>
    <row r="56" spans="1:18" s="101" customFormat="1" ht="14.4" thickBot="1" x14ac:dyDescent="0.35">
      <c r="A56" s="93"/>
      <c r="B56" s="89"/>
      <c r="C56" s="422" t="s">
        <v>114</v>
      </c>
      <c r="D56" s="423"/>
      <c r="E56" s="423"/>
      <c r="F56" s="423"/>
      <c r="G56" s="423"/>
      <c r="H56" s="423"/>
      <c r="I56" s="423"/>
      <c r="J56" s="423"/>
      <c r="K56" s="423"/>
      <c r="L56" s="423"/>
      <c r="M56" s="423"/>
      <c r="N56" s="99"/>
      <c r="O56" s="99"/>
      <c r="P56" s="99"/>
      <c r="Q56" s="100">
        <v>1</v>
      </c>
      <c r="R56" s="184">
        <f t="shared" si="28"/>
        <v>1</v>
      </c>
    </row>
    <row r="57" spans="1:18" s="101" customFormat="1" ht="15.6" x14ac:dyDescent="0.3">
      <c r="A57" s="102"/>
      <c r="B57" s="103"/>
      <c r="C57" s="104"/>
      <c r="D57" s="51"/>
      <c r="E57" s="51"/>
      <c r="F57" s="103"/>
      <c r="G57" s="51"/>
      <c r="H57" s="102"/>
      <c r="I57" s="102"/>
      <c r="J57" s="102"/>
      <c r="K57" s="102"/>
      <c r="L57" s="102"/>
      <c r="M57" s="102"/>
      <c r="N57" s="102"/>
      <c r="R57" s="89"/>
    </row>
    <row r="58" spans="1:18" s="90" customFormat="1" ht="15.6" x14ac:dyDescent="0.3">
      <c r="A58" s="102"/>
      <c r="B58" s="263" t="s">
        <v>115</v>
      </c>
      <c r="C58" s="264"/>
      <c r="D58" s="264"/>
      <c r="E58" s="264"/>
      <c r="F58" s="105"/>
      <c r="G58" s="264"/>
      <c r="H58" s="105"/>
      <c r="I58" s="105"/>
      <c r="J58" s="105"/>
      <c r="K58" s="265" t="s">
        <v>115</v>
      </c>
      <c r="L58" s="134"/>
      <c r="M58" s="177"/>
      <c r="N58" s="177"/>
      <c r="O58" s="177"/>
      <c r="P58" s="134"/>
    </row>
    <row r="59" spans="1:18" s="90" customFormat="1" ht="15.6" x14ac:dyDescent="0.3">
      <c r="A59" s="102"/>
      <c r="B59" s="263" t="s">
        <v>140</v>
      </c>
      <c r="C59" s="264"/>
      <c r="D59" s="264"/>
      <c r="E59" s="105"/>
      <c r="F59" s="105"/>
      <c r="G59" s="105"/>
      <c r="H59" s="105"/>
      <c r="I59" s="105"/>
      <c r="J59" s="105"/>
      <c r="K59" s="265" t="s">
        <v>149</v>
      </c>
      <c r="L59" s="134"/>
      <c r="M59" s="134"/>
      <c r="N59" s="134"/>
      <c r="O59" s="134"/>
      <c r="P59" s="134"/>
    </row>
    <row r="60" spans="1:18" s="90" customFormat="1" ht="15.6" x14ac:dyDescent="0.3">
      <c r="A60" s="102"/>
      <c r="B60" s="102" t="s">
        <v>141</v>
      </c>
      <c r="C60" s="105"/>
      <c r="D60" s="105"/>
      <c r="E60" s="105"/>
      <c r="F60" s="105"/>
      <c r="G60" s="264"/>
      <c r="H60" s="105"/>
      <c r="I60" s="105"/>
      <c r="J60" s="105"/>
      <c r="K60" s="265" t="s">
        <v>150</v>
      </c>
      <c r="L60" s="134"/>
      <c r="M60" s="134"/>
      <c r="N60" s="134"/>
      <c r="O60" s="134"/>
      <c r="P60" s="134"/>
    </row>
    <row r="61" spans="1:18" s="134" customFormat="1" ht="15.6" x14ac:dyDescent="0.3">
      <c r="A61" s="177"/>
      <c r="B61" s="177" t="s">
        <v>160</v>
      </c>
      <c r="C61" s="265" t="s">
        <v>115</v>
      </c>
      <c r="D61" s="265"/>
      <c r="F61" s="177"/>
      <c r="G61" s="177"/>
      <c r="H61" s="177"/>
      <c r="K61" s="265" t="s">
        <v>162</v>
      </c>
      <c r="M61" s="177"/>
      <c r="N61" s="177"/>
      <c r="O61" s="177"/>
    </row>
    <row r="62" spans="1:18" s="134" customFormat="1" ht="15.6" x14ac:dyDescent="0.3">
      <c r="A62" s="177"/>
      <c r="B62" s="325" t="s">
        <v>176</v>
      </c>
      <c r="C62" s="265" t="s">
        <v>119</v>
      </c>
      <c r="D62" s="265"/>
      <c r="E62" s="178"/>
      <c r="F62" s="177"/>
      <c r="G62" s="177"/>
      <c r="H62" s="177"/>
      <c r="K62" s="326" t="s">
        <v>179</v>
      </c>
      <c r="M62" s="177"/>
      <c r="N62" s="177"/>
      <c r="O62" s="177"/>
    </row>
    <row r="63" spans="1:18" s="134" customFormat="1" ht="15.75" customHeight="1" x14ac:dyDescent="0.3">
      <c r="A63" s="177"/>
      <c r="B63" s="177"/>
      <c r="C63" s="177" t="s">
        <v>157</v>
      </c>
      <c r="D63" s="177"/>
      <c r="K63" s="177"/>
      <c r="M63" s="177"/>
      <c r="N63" s="177"/>
      <c r="O63" s="177"/>
    </row>
    <row r="64" spans="1:18" s="134" customFormat="1" ht="15.6" x14ac:dyDescent="0.3">
      <c r="A64" s="177"/>
      <c r="C64" s="177" t="s">
        <v>158</v>
      </c>
      <c r="H64" s="177"/>
      <c r="K64" s="265"/>
      <c r="M64" s="265"/>
      <c r="N64" s="265"/>
      <c r="O64" s="265"/>
    </row>
    <row r="65" spans="1:17" s="134" customFormat="1" ht="15.75" customHeight="1" x14ac:dyDescent="0.3">
      <c r="A65" s="177"/>
      <c r="B65" s="265" t="s">
        <v>115</v>
      </c>
      <c r="C65" s="177" t="s">
        <v>164</v>
      </c>
      <c r="D65" s="177"/>
      <c r="E65" s="177"/>
      <c r="F65" s="177"/>
      <c r="G65" s="177"/>
      <c r="H65" s="177"/>
      <c r="K65" s="178" t="s">
        <v>115</v>
      </c>
      <c r="L65" s="327"/>
      <c r="N65" s="178"/>
      <c r="O65" s="178"/>
      <c r="P65" s="313"/>
      <c r="Q65" s="314"/>
    </row>
    <row r="66" spans="1:17" s="134" customFormat="1" ht="15.6" x14ac:dyDescent="0.3">
      <c r="A66" s="177"/>
      <c r="B66" s="265" t="s">
        <v>116</v>
      </c>
      <c r="C66" s="177" t="s">
        <v>178</v>
      </c>
      <c r="D66" s="177"/>
      <c r="E66" s="265"/>
      <c r="F66" s="177"/>
      <c r="G66" s="177"/>
      <c r="H66" s="177"/>
      <c r="K66" s="178" t="s">
        <v>170</v>
      </c>
      <c r="L66" s="327"/>
      <c r="M66" s="178"/>
      <c r="N66" s="178"/>
      <c r="O66" s="178"/>
      <c r="P66" s="313"/>
      <c r="Q66" s="314"/>
    </row>
    <row r="67" spans="1:17" s="134" customFormat="1" ht="15.6" x14ac:dyDescent="0.3">
      <c r="A67" s="177"/>
      <c r="B67" s="177" t="s">
        <v>151</v>
      </c>
      <c r="C67" s="177"/>
      <c r="D67" s="177"/>
      <c r="J67" s="177"/>
      <c r="K67" s="178" t="s">
        <v>171</v>
      </c>
      <c r="L67" s="327"/>
      <c r="M67" s="178"/>
      <c r="N67" s="178"/>
      <c r="O67" s="178"/>
      <c r="P67" s="313"/>
      <c r="Q67" s="314"/>
    </row>
    <row r="68" spans="1:17" s="134" customFormat="1" ht="15.6" x14ac:dyDescent="0.3">
      <c r="B68" s="177" t="s">
        <v>161</v>
      </c>
      <c r="C68" s="177"/>
      <c r="D68" s="177"/>
      <c r="E68" s="177"/>
      <c r="F68" s="177"/>
      <c r="H68" s="177"/>
      <c r="I68" s="177"/>
      <c r="J68" s="177"/>
      <c r="K68" s="134" t="s">
        <v>172</v>
      </c>
      <c r="L68" s="327"/>
      <c r="M68" s="178"/>
      <c r="N68" s="178"/>
      <c r="O68" s="178"/>
      <c r="P68" s="313"/>
      <c r="Q68" s="314"/>
    </row>
    <row r="69" spans="1:17" s="134" customFormat="1" ht="15.6" x14ac:dyDescent="0.3">
      <c r="B69" s="328" t="s">
        <v>177</v>
      </c>
      <c r="C69" s="266"/>
      <c r="D69" s="266"/>
      <c r="E69" s="266"/>
      <c r="F69" s="177"/>
      <c r="G69" s="178"/>
      <c r="H69" s="177"/>
      <c r="I69" s="177"/>
      <c r="J69" s="177"/>
      <c r="K69" s="134" t="s">
        <v>179</v>
      </c>
      <c r="L69" s="327"/>
      <c r="P69" s="315"/>
      <c r="Q69" s="316"/>
    </row>
    <row r="70" spans="1:17" x14ac:dyDescent="0.3">
      <c r="B70" s="101"/>
      <c r="C70" s="101"/>
      <c r="D70" s="101"/>
      <c r="E70" s="101"/>
      <c r="F70" s="101"/>
      <c r="G70" s="101"/>
      <c r="H70" s="101"/>
      <c r="I70" s="101"/>
      <c r="J70" s="101"/>
      <c r="K70" s="157"/>
      <c r="L70" s="157"/>
      <c r="M70" s="157"/>
      <c r="N70" s="157"/>
      <c r="O70" s="157"/>
      <c r="P70" s="101"/>
      <c r="Q70" s="101"/>
    </row>
  </sheetData>
  <mergeCells count="41">
    <mergeCell ref="N4:Q4"/>
    <mergeCell ref="A1:Q1"/>
    <mergeCell ref="A2:A7"/>
    <mergeCell ref="B2:B7"/>
    <mergeCell ref="C2:F2"/>
    <mergeCell ref="G2:G7"/>
    <mergeCell ref="H2:M2"/>
    <mergeCell ref="N2:Q2"/>
    <mergeCell ref="C3:C7"/>
    <mergeCell ref="D3:D7"/>
    <mergeCell ref="E3:F3"/>
    <mergeCell ref="A41:Q41"/>
    <mergeCell ref="J5:J7"/>
    <mergeCell ref="K5:K7"/>
    <mergeCell ref="L5:L7"/>
    <mergeCell ref="N6:Q6"/>
    <mergeCell ref="A9:Q9"/>
    <mergeCell ref="A10:Q10"/>
    <mergeCell ref="H3:H7"/>
    <mergeCell ref="I3:L3"/>
    <mergeCell ref="M3:M7"/>
    <mergeCell ref="N3:O3"/>
    <mergeCell ref="P3:Q3"/>
    <mergeCell ref="E4:E7"/>
    <mergeCell ref="F4:F7"/>
    <mergeCell ref="I4:I7"/>
    <mergeCell ref="J4:L4"/>
    <mergeCell ref="A22:Q22"/>
    <mergeCell ref="A26:B26"/>
    <mergeCell ref="A27:Q27"/>
    <mergeCell ref="A28:Q28"/>
    <mergeCell ref="B24:B25"/>
    <mergeCell ref="B43:B46"/>
    <mergeCell ref="C56:M56"/>
    <mergeCell ref="A48:B48"/>
    <mergeCell ref="A49:B49"/>
    <mergeCell ref="C50:Q50"/>
    <mergeCell ref="C52:M52"/>
    <mergeCell ref="C53:M53"/>
    <mergeCell ref="C54:M54"/>
    <mergeCell ref="C55:M55"/>
  </mergeCells>
  <pageMargins left="0.39370078740157483" right="0.39370078740157483" top="0.39370078740157483" bottom="0.39370078740157483" header="0.31496062992125984" footer="0.31496062992125984"/>
  <pageSetup paperSize="9" scale="92" fitToHeight="0" orientation="landscape" horizontalDpi="1200" r:id="rId1"/>
  <rowBreaks count="2" manualBreakCount="2">
    <brk id="26" max="16" man="1"/>
    <brk id="49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Титул</vt:lpstr>
      <vt:lpstr>фаховий молодший бакалавр</vt:lpstr>
      <vt:lpstr>Титул!Область_друку</vt:lpstr>
      <vt:lpstr>'фаховий молодший бакалавр'!Область_друку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selector</cp:lastModifiedBy>
  <cp:lastPrinted>2024-06-26T08:16:54Z</cp:lastPrinted>
  <dcterms:created xsi:type="dcterms:W3CDTF">2020-04-22T07:28:02Z</dcterms:created>
  <dcterms:modified xsi:type="dcterms:W3CDTF">2024-12-14T21:51:54Z</dcterms:modified>
</cp:coreProperties>
</file>