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yrhaeva\Desktop\Навчальний план 24-25\"/>
    </mc:Choice>
  </mc:AlternateContent>
  <bookViews>
    <workbookView xWindow="0" yWindow="0" windowWidth="11730" windowHeight="12825"/>
  </bookViews>
  <sheets>
    <sheet name="Титул ФТ бак" sheetId="1" r:id="rId1"/>
    <sheet name="Бакалавр ФТ" sheetId="3" r:id="rId2"/>
  </sheets>
  <definedNames>
    <definedName name="_Hlk39145937" localSheetId="1">'Бакалавр ФТ'!#REF!</definedName>
    <definedName name="_Hlk39146852" localSheetId="1">'Бакалавр ФТ'!#REF!</definedName>
    <definedName name="_Hlk39148440" localSheetId="1">'Бакалавр ФТ'!#REF!</definedName>
    <definedName name="_Hlk39148552" localSheetId="1">'Бакалавр ФТ'!#REF!</definedName>
    <definedName name="_Hlk39148799" localSheetId="1">'Бакалавр ФТ'!#REF!</definedName>
    <definedName name="_Hlk39148974" localSheetId="1">'Бакалавр ФТ'!#REF!</definedName>
    <definedName name="_Hlk39613290" localSheetId="1">'Бакалавр ФТ'!#REF!</definedName>
    <definedName name="_xlnm.Print_Area" localSheetId="1">'Бакалавр ФТ'!$A$1:$U$100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8" i="3" l="1"/>
  <c r="V77" i="3"/>
  <c r="V76" i="3"/>
  <c r="V75" i="3"/>
  <c r="F74" i="3"/>
  <c r="AE73" i="3"/>
  <c r="AD73" i="3"/>
  <c r="AC73" i="3"/>
  <c r="AB73" i="3"/>
  <c r="AA73" i="3"/>
  <c r="Z73" i="3"/>
  <c r="Y73" i="3"/>
  <c r="X73" i="3"/>
  <c r="F72" i="3"/>
  <c r="D72" i="3"/>
  <c r="D74" i="3" s="1"/>
  <c r="C72" i="3"/>
  <c r="I71" i="3"/>
  <c r="M71" i="3" s="1"/>
  <c r="H71" i="3"/>
  <c r="I70" i="3"/>
  <c r="M70" i="3" s="1"/>
  <c r="H70" i="3"/>
  <c r="I69" i="3"/>
  <c r="V69" i="3" s="1"/>
  <c r="W69" i="3" s="1"/>
  <c r="H69" i="3"/>
  <c r="M69" i="3" s="1"/>
  <c r="M68" i="3"/>
  <c r="I68" i="3"/>
  <c r="V68" i="3" s="1"/>
  <c r="W68" i="3" s="1"/>
  <c r="H68" i="3"/>
  <c r="U67" i="3"/>
  <c r="T67" i="3"/>
  <c r="S67" i="3"/>
  <c r="R67" i="3"/>
  <c r="Q67" i="3"/>
  <c r="P67" i="3"/>
  <c r="L67" i="3"/>
  <c r="J67" i="3"/>
  <c r="H67" i="3"/>
  <c r="G67" i="3"/>
  <c r="U66" i="3"/>
  <c r="U72" i="3" s="1"/>
  <c r="T66" i="3"/>
  <c r="S66" i="3"/>
  <c r="R66" i="3"/>
  <c r="Q66" i="3"/>
  <c r="Q72" i="3" s="1"/>
  <c r="P66" i="3"/>
  <c r="P72" i="3" s="1"/>
  <c r="O66" i="3"/>
  <c r="O72" i="3" s="1"/>
  <c r="N66" i="3"/>
  <c r="N72" i="3" s="1"/>
  <c r="L66" i="3"/>
  <c r="L72" i="3" s="1"/>
  <c r="J66" i="3"/>
  <c r="J72" i="3" s="1"/>
  <c r="G66" i="3"/>
  <c r="G72" i="3" s="1"/>
  <c r="H65" i="3"/>
  <c r="M65" i="3" s="1"/>
  <c r="M63" i="3"/>
  <c r="H63" i="3"/>
  <c r="H62" i="3"/>
  <c r="M62" i="3" s="1"/>
  <c r="H61" i="3"/>
  <c r="M61" i="3" s="1"/>
  <c r="M60" i="3"/>
  <c r="H60" i="3"/>
  <c r="I59" i="3"/>
  <c r="H59" i="3"/>
  <c r="V59" i="3" s="1"/>
  <c r="V58" i="3"/>
  <c r="W58" i="3" s="1"/>
  <c r="M58" i="3"/>
  <c r="I58" i="3"/>
  <c r="H58" i="3"/>
  <c r="I57" i="3"/>
  <c r="M57" i="3" s="1"/>
  <c r="H57" i="3"/>
  <c r="I56" i="3"/>
  <c r="V56" i="3" s="1"/>
  <c r="W56" i="3" s="1"/>
  <c r="H56" i="3"/>
  <c r="M56" i="3" s="1"/>
  <c r="I55" i="3"/>
  <c r="V55" i="3" s="1"/>
  <c r="H55" i="3"/>
  <c r="I54" i="3"/>
  <c r="H54" i="3"/>
  <c r="V53" i="3"/>
  <c r="W53" i="3" s="1"/>
  <c r="M53" i="3"/>
  <c r="I53" i="3"/>
  <c r="H53" i="3"/>
  <c r="I52" i="3"/>
  <c r="V52" i="3" s="1"/>
  <c r="W52" i="3" s="1"/>
  <c r="H52" i="3"/>
  <c r="I51" i="3"/>
  <c r="H51" i="3"/>
  <c r="V51" i="3" s="1"/>
  <c r="W51" i="3" s="1"/>
  <c r="I50" i="3"/>
  <c r="V50" i="3" s="1"/>
  <c r="W50" i="3" s="1"/>
  <c r="H50" i="3"/>
  <c r="I49" i="3"/>
  <c r="V49" i="3" s="1"/>
  <c r="W49" i="3" s="1"/>
  <c r="H49" i="3"/>
  <c r="I48" i="3"/>
  <c r="H48" i="3"/>
  <c r="V48" i="3" s="1"/>
  <c r="W48" i="3" s="1"/>
  <c r="M47" i="3"/>
  <c r="I47" i="3"/>
  <c r="H47" i="3"/>
  <c r="V47" i="3" s="1"/>
  <c r="W47" i="3" s="1"/>
  <c r="V46" i="3"/>
  <c r="M46" i="3"/>
  <c r="I46" i="3"/>
  <c r="H46" i="3"/>
  <c r="I45" i="3"/>
  <c r="H45" i="3"/>
  <c r="M45" i="3" s="1"/>
  <c r="I44" i="3"/>
  <c r="V44" i="3" s="1"/>
  <c r="W44" i="3" s="1"/>
  <c r="H44" i="3"/>
  <c r="I43" i="3"/>
  <c r="H43" i="3"/>
  <c r="V42" i="3"/>
  <c r="W42" i="3" s="1"/>
  <c r="M42" i="3"/>
  <c r="I42" i="3"/>
  <c r="H42" i="3"/>
  <c r="I41" i="3"/>
  <c r="H41" i="3"/>
  <c r="M40" i="3"/>
  <c r="I40" i="3"/>
  <c r="H40" i="3"/>
  <c r="V40" i="3" s="1"/>
  <c r="W40" i="3" s="1"/>
  <c r="I39" i="3"/>
  <c r="V39" i="3" s="1"/>
  <c r="W39" i="3" s="1"/>
  <c r="H39" i="3"/>
  <c r="I38" i="3"/>
  <c r="V38" i="3" s="1"/>
  <c r="W38" i="3" s="1"/>
  <c r="H38" i="3"/>
  <c r="I37" i="3"/>
  <c r="H37" i="3"/>
  <c r="V37" i="3" s="1"/>
  <c r="W37" i="3" s="1"/>
  <c r="M36" i="3"/>
  <c r="I36" i="3"/>
  <c r="H36" i="3"/>
  <c r="V36" i="3" s="1"/>
  <c r="W36" i="3" s="1"/>
  <c r="V35" i="3"/>
  <c r="W35" i="3" s="1"/>
  <c r="I35" i="3"/>
  <c r="H35" i="3"/>
  <c r="I34" i="3"/>
  <c r="V34" i="3" s="1"/>
  <c r="W34" i="3" s="1"/>
  <c r="H34" i="3"/>
  <c r="M34" i="3" s="1"/>
  <c r="I33" i="3"/>
  <c r="H33" i="3"/>
  <c r="L30" i="3"/>
  <c r="D30" i="3"/>
  <c r="C30" i="3"/>
  <c r="I29" i="3"/>
  <c r="H29" i="3"/>
  <c r="M29" i="3" s="1"/>
  <c r="I28" i="3"/>
  <c r="H28" i="3"/>
  <c r="U27" i="3"/>
  <c r="T27" i="3"/>
  <c r="S27" i="3"/>
  <c r="R27" i="3"/>
  <c r="Q27" i="3"/>
  <c r="P27" i="3"/>
  <c r="O27" i="3"/>
  <c r="N27" i="3"/>
  <c r="L27" i="3"/>
  <c r="K27" i="3"/>
  <c r="J27" i="3"/>
  <c r="G27" i="3"/>
  <c r="U26" i="3"/>
  <c r="U30" i="3" s="1"/>
  <c r="T26" i="3"/>
  <c r="T30" i="3" s="1"/>
  <c r="S26" i="3"/>
  <c r="S30" i="3" s="1"/>
  <c r="R26" i="3"/>
  <c r="R30" i="3" s="1"/>
  <c r="Q26" i="3"/>
  <c r="P26" i="3"/>
  <c r="O26" i="3"/>
  <c r="O30" i="3" s="1"/>
  <c r="N26" i="3"/>
  <c r="N30" i="3" s="1"/>
  <c r="L26" i="3"/>
  <c r="K26" i="3"/>
  <c r="J26" i="3"/>
  <c r="G26" i="3"/>
  <c r="G30" i="3" s="1"/>
  <c r="I25" i="3"/>
  <c r="V25" i="3" s="1"/>
  <c r="W25" i="3" s="1"/>
  <c r="H25" i="3"/>
  <c r="I23" i="3"/>
  <c r="M23" i="3" s="1"/>
  <c r="H23" i="3"/>
  <c r="I22" i="3"/>
  <c r="H22" i="3"/>
  <c r="V22" i="3" s="1"/>
  <c r="I21" i="3"/>
  <c r="V21" i="3" s="1"/>
  <c r="H21" i="3"/>
  <c r="I20" i="3"/>
  <c r="H20" i="3"/>
  <c r="V20" i="3" s="1"/>
  <c r="V19" i="3"/>
  <c r="I19" i="3"/>
  <c r="M19" i="3" s="1"/>
  <c r="H19" i="3"/>
  <c r="I18" i="3"/>
  <c r="H18" i="3"/>
  <c r="M18" i="3" s="1"/>
  <c r="V17" i="3"/>
  <c r="I17" i="3"/>
  <c r="M17" i="3" s="1"/>
  <c r="H17" i="3"/>
  <c r="I16" i="3"/>
  <c r="M16" i="3" s="1"/>
  <c r="H16" i="3"/>
  <c r="I15" i="3"/>
  <c r="V15" i="3" s="1"/>
  <c r="H15" i="3"/>
  <c r="I14" i="3"/>
  <c r="M14" i="3" s="1"/>
  <c r="H14" i="3"/>
  <c r="I13" i="3"/>
  <c r="H13" i="3"/>
  <c r="V13" i="3" s="1"/>
  <c r="I12" i="3"/>
  <c r="V12" i="3" s="1"/>
  <c r="H12" i="3"/>
  <c r="I11" i="3"/>
  <c r="H11" i="3"/>
  <c r="V11" i="3" s="1"/>
  <c r="C8" i="3"/>
  <c r="D8" i="3" s="1"/>
  <c r="E8" i="3" s="1"/>
  <c r="F8" i="3" s="1"/>
  <c r="G8" i="3" s="1"/>
  <c r="H8" i="3" s="1"/>
  <c r="I8" i="3" s="1"/>
  <c r="J8" i="3" s="1"/>
  <c r="K8" i="3" s="1"/>
  <c r="L8" i="3" s="1"/>
  <c r="M8" i="3" s="1"/>
  <c r="N8" i="3" s="1"/>
  <c r="O8" i="3" s="1"/>
  <c r="P8" i="3" s="1"/>
  <c r="Q8" i="3" s="1"/>
  <c r="R8" i="3" s="1"/>
  <c r="S8" i="3" s="1"/>
  <c r="T8" i="3" s="1"/>
  <c r="U8" i="3" s="1"/>
  <c r="B8" i="3"/>
  <c r="O5" i="3"/>
  <c r="P5" i="3" s="1"/>
  <c r="Q5" i="3" s="1"/>
  <c r="R5" i="3" s="1"/>
  <c r="S5" i="3" s="1"/>
  <c r="T5" i="3" s="1"/>
  <c r="U5" i="3" s="1"/>
  <c r="J30" i="3" l="1"/>
  <c r="G74" i="3"/>
  <c r="M41" i="3"/>
  <c r="M50" i="3"/>
  <c r="I67" i="3"/>
  <c r="I72" i="3" s="1"/>
  <c r="V70" i="3"/>
  <c r="W70" i="3" s="1"/>
  <c r="V14" i="3"/>
  <c r="V16" i="3"/>
  <c r="V23" i="3"/>
  <c r="I27" i="3"/>
  <c r="V41" i="3"/>
  <c r="W41" i="3" s="1"/>
  <c r="V45" i="3"/>
  <c r="W45" i="3" s="1"/>
  <c r="L74" i="3"/>
  <c r="S72" i="3"/>
  <c r="S74" i="3" s="1"/>
  <c r="V57" i="3"/>
  <c r="W57" i="3" s="1"/>
  <c r="R72" i="3"/>
  <c r="R74" i="3" s="1"/>
  <c r="V18" i="3"/>
  <c r="M11" i="3"/>
  <c r="M13" i="3"/>
  <c r="M15" i="3"/>
  <c r="M20" i="3"/>
  <c r="M22" i="3"/>
  <c r="M25" i="3"/>
  <c r="H66" i="3"/>
  <c r="H72" i="3" s="1"/>
  <c r="M38" i="3"/>
  <c r="V43" i="3"/>
  <c r="W43" i="3" s="1"/>
  <c r="M49" i="3"/>
  <c r="V54" i="3"/>
  <c r="W54" i="3" s="1"/>
  <c r="T72" i="3"/>
  <c r="T74" i="3" s="1"/>
  <c r="Q30" i="3"/>
  <c r="K30" i="3"/>
  <c r="K74" i="3" s="1"/>
  <c r="M52" i="3"/>
  <c r="I66" i="3"/>
  <c r="M51" i="3"/>
  <c r="M39" i="3"/>
  <c r="H26" i="3"/>
  <c r="M21" i="3"/>
  <c r="P30" i="3"/>
  <c r="V28" i="3"/>
  <c r="W28" i="3" s="1"/>
  <c r="M33" i="3"/>
  <c r="M35" i="3"/>
  <c r="M44" i="3"/>
  <c r="M55" i="3"/>
  <c r="C74" i="3"/>
  <c r="V71" i="3"/>
  <c r="W71" i="3" s="1"/>
  <c r="M67" i="3"/>
  <c r="O74" i="3"/>
  <c r="N74" i="3"/>
  <c r="J74" i="3"/>
  <c r="U74" i="3"/>
  <c r="P74" i="3"/>
  <c r="Q74" i="3"/>
  <c r="I26" i="3"/>
  <c r="M12" i="3"/>
  <c r="V33" i="3"/>
  <c r="W33" i="3" s="1"/>
  <c r="M28" i="3"/>
  <c r="M27" i="3" s="1"/>
  <c r="V29" i="3"/>
  <c r="W29" i="3" s="1"/>
  <c r="M37" i="3"/>
  <c r="M66" i="3" s="1"/>
  <c r="M43" i="3"/>
  <c r="M48" i="3"/>
  <c r="M54" i="3"/>
  <c r="M59" i="3"/>
  <c r="H27" i="3"/>
  <c r="C22" i="1"/>
  <c r="D22" i="1" s="1"/>
  <c r="E22" i="1" s="1"/>
  <c r="F22" i="1" s="1"/>
  <c r="G22" i="1" s="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AJ22" i="1" s="1"/>
  <c r="AK22" i="1" s="1"/>
  <c r="AL22" i="1" s="1"/>
  <c r="AM22" i="1" s="1"/>
  <c r="AN22" i="1" s="1"/>
  <c r="AO22" i="1" s="1"/>
  <c r="AP22" i="1" s="1"/>
  <c r="AQ22" i="1" s="1"/>
  <c r="AR22" i="1" s="1"/>
  <c r="AS22" i="1" s="1"/>
  <c r="AT22" i="1" s="1"/>
  <c r="AU22" i="1" s="1"/>
  <c r="AV22" i="1" s="1"/>
  <c r="AW22" i="1" s="1"/>
  <c r="AX22" i="1" s="1"/>
  <c r="AY22" i="1" s="1"/>
  <c r="AZ22" i="1" s="1"/>
  <c r="BA22" i="1" s="1"/>
  <c r="M26" i="3" l="1"/>
  <c r="M30" i="3" s="1"/>
  <c r="H30" i="3"/>
  <c r="H74" i="3" s="1"/>
  <c r="M72" i="3"/>
  <c r="M74" i="3" s="1"/>
  <c r="V74" i="3"/>
  <c r="I30" i="3"/>
  <c r="V26" i="3"/>
  <c r="V27" i="3"/>
  <c r="M38" i="1"/>
  <c r="K38" i="1"/>
  <c r="F38" i="1"/>
  <c r="D38" i="1"/>
  <c r="B38" i="1"/>
  <c r="O37" i="1"/>
  <c r="O36" i="1"/>
  <c r="O35" i="1"/>
  <c r="O34" i="1"/>
  <c r="V30" i="3" l="1"/>
  <c r="I74" i="3"/>
  <c r="O38" i="1"/>
</calcChain>
</file>

<file path=xl/sharedStrings.xml><?xml version="1.0" encoding="utf-8"?>
<sst xmlns="http://schemas.openxmlformats.org/spreadsheetml/2006/main" count="482" uniqueCount="259">
  <si>
    <t>"Затверджую"</t>
  </si>
  <si>
    <t>Президент Відкритого</t>
  </si>
  <si>
    <t>міжнародного університету</t>
  </si>
  <si>
    <t>Н А В Ч А Л Ь Н И Й    П Л А Н</t>
  </si>
  <si>
    <t>розвитку людини "Україна"</t>
  </si>
  <si>
    <t xml:space="preserve">                                                        </t>
  </si>
  <si>
    <t xml:space="preserve">                                                                                     </t>
  </si>
  <si>
    <r>
      <rPr>
        <b/>
        <sz val="10"/>
        <rFont val="Times New Roman"/>
        <family val="1"/>
        <charset val="204"/>
      </rPr>
      <t xml:space="preserve">Строк навчання: </t>
    </r>
    <r>
      <rPr>
        <sz val="10"/>
        <rFont val="Times New Roman"/>
        <family val="1"/>
        <charset val="204"/>
      </rPr>
      <t xml:space="preserve"> 3 роки 10 місяців</t>
    </r>
  </si>
  <si>
    <t>І . ГРАФІК НАВЧАЛЬНОГО ПРОЦЕСУ</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</si>
  <si>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</si>
  <si>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</si>
  <si>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</si>
  <si>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</si>
  <si>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</si>
  <si>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</si>
  <si>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</si>
  <si>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</si>
  <si>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</si>
  <si>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</si>
  <si>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</si>
  <si>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</si>
  <si>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</si>
  <si>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</si>
  <si>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</si>
  <si>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</si>
  <si>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</si>
  <si>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</si>
  <si>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</si>
  <si>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</si>
  <si>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</si>
  <si>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</si>
  <si>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t>Теоретичне 
навчання</t>
  </si>
  <si>
    <t>Екзамена-ційна сесія</t>
  </si>
  <si>
    <t>Практика</t>
  </si>
  <si>
    <t>Виконання дипломного проекту 
(роботи)</t>
  </si>
  <si>
    <t>Атестація</t>
  </si>
  <si>
    <t>Канікули</t>
  </si>
  <si>
    <t>Усього</t>
  </si>
  <si>
    <t>Назва
 практики</t>
  </si>
  <si>
    <t>Семестр</t>
  </si>
  <si>
    <t>Тижні</t>
  </si>
  <si>
    <t>Форма
 випускової атестації                                           (іспит, дипломний проект (робота))</t>
  </si>
  <si>
    <t>Разом</t>
  </si>
  <si>
    <t>V. ПЛАН НАВЧАЛЬНОГО ПРОЦЕСУ</t>
  </si>
  <si>
    <t>Шифр за ОПП</t>
  </si>
  <si>
    <t>НАЗВА НАВЧАЛЬНОЇ ДИСЦИПЛІНИ</t>
  </si>
  <si>
    <t>Розподіл за семестрами</t>
  </si>
  <si>
    <t>Кількість кредитів ЄКТС</t>
  </si>
  <si>
    <t>Розподіл годин на тиждень за курсами і семестрами</t>
  </si>
  <si>
    <t>екзамени</t>
  </si>
  <si>
    <t>заліки</t>
  </si>
  <si>
    <t>курсові</t>
  </si>
  <si>
    <t>загальний обсяг</t>
  </si>
  <si>
    <t>у тому числі аудиторних</t>
  </si>
  <si>
    <t>самостійна робота</t>
  </si>
  <si>
    <t>I курс</t>
  </si>
  <si>
    <t>II курс</t>
  </si>
  <si>
    <t>III курс</t>
  </si>
  <si>
    <t>IV курс</t>
  </si>
  <si>
    <t>проекти</t>
  </si>
  <si>
    <t>роботи</t>
  </si>
  <si>
    <t>всього ауд.годин</t>
  </si>
  <si>
    <t>лекції</t>
  </si>
  <si>
    <t>лабораторні</t>
  </si>
  <si>
    <t>практичні (семінарські)</t>
  </si>
  <si>
    <t>семестри</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</si>
  <si>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</si>
  <si>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</si>
  <si>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</si>
  <si>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</si>
  <si>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</si>
  <si>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</si>
  <si>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</si>
  <si>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</si>
  <si>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</si>
  <si>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</si>
  <si>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</si>
  <si>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</si>
  <si>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</si>
  <si>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</si>
  <si>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</si>
  <si>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</si>
  <si>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</si>
  <si>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</si>
  <si>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</si>
  <si>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</si>
  <si>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</si>
  <si>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</si>
  <si>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</si>
  <si>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</si>
  <si>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</si>
  <si>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</si>
  <si>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</si>
  <si>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ОК 1.14</t>
  </si>
  <si>
    <t>Всього за п. 1.1</t>
  </si>
  <si>
    <t>1.2. Вибіркові компоненти освітньої програми</t>
  </si>
  <si>
    <t>ВК 1.1</t>
  </si>
  <si>
    <t>Всього за І циклом</t>
  </si>
  <si>
    <t>ІІ. ЦИКЛ ПРОФЕСІЙНОЇ ПІДГОТОВКИ</t>
  </si>
  <si>
    <t>2.1. Обов’язкові компоненти освітньої програми</t>
  </si>
  <si>
    <t>ОК 2.1</t>
  </si>
  <si>
    <t>ОК 2.2</t>
  </si>
  <si>
    <t>ОК 2.3</t>
  </si>
  <si>
    <t xml:space="preserve">Анатомія людини </t>
  </si>
  <si>
    <t>ОК 2.4</t>
  </si>
  <si>
    <t xml:space="preserve">Фізіологія людини </t>
  </si>
  <si>
    <t>ОК 2.5</t>
  </si>
  <si>
    <t>Біохімія</t>
  </si>
  <si>
    <t>ОК 2.6</t>
  </si>
  <si>
    <t>ОК 2.7</t>
  </si>
  <si>
    <t>ОК 2.8</t>
  </si>
  <si>
    <t>ОК 2.9</t>
  </si>
  <si>
    <t>ОК 2.10</t>
  </si>
  <si>
    <t>Масаж класичний та лікувальний</t>
  </si>
  <si>
    <t>ОК 2.11</t>
  </si>
  <si>
    <t>ОК 2.12</t>
  </si>
  <si>
    <t>ОК 2.13</t>
  </si>
  <si>
    <t>ОК 2.14</t>
  </si>
  <si>
    <t>Долікарська медична допомога у невідкладних станах</t>
  </si>
  <si>
    <t>ОК 2.15</t>
  </si>
  <si>
    <t>ОК 2.16</t>
  </si>
  <si>
    <t>ОК 2.17</t>
  </si>
  <si>
    <t>Фізіологія рухової активності</t>
  </si>
  <si>
    <t>ОК 2.18</t>
  </si>
  <si>
    <t>ОК 2.19</t>
  </si>
  <si>
    <t>Основи загальної та клінічної патології</t>
  </si>
  <si>
    <t>Біомеханіка та клінічна кінезіологія</t>
  </si>
  <si>
    <t>ПР 1</t>
  </si>
  <si>
    <t>Ознайомча клінічна практика</t>
  </si>
  <si>
    <t>ПР 2</t>
  </si>
  <si>
    <t>Навчальна клінічна практика</t>
  </si>
  <si>
    <t>ПР 3</t>
  </si>
  <si>
    <t>ПР 4</t>
  </si>
  <si>
    <t>Всього за п. 2.1</t>
  </si>
  <si>
    <t>2.2. Вибіркові компоненти освітньої програми</t>
  </si>
  <si>
    <t xml:space="preserve"> ВК 2.1</t>
  </si>
  <si>
    <t xml:space="preserve"> ВК 2.2</t>
  </si>
  <si>
    <t>Всього за ІІ циклом</t>
  </si>
  <si>
    <t xml:space="preserve">ЗАГАЛЬНА КІЛЬКІСТЬ ГОДИН </t>
  </si>
  <si>
    <t>Кількість екзаменів</t>
  </si>
  <si>
    <t>Кількість заліків</t>
  </si>
  <si>
    <t>Кількість курсових робіт</t>
  </si>
  <si>
    <t>ПОГОДЖЕНО</t>
  </si>
  <si>
    <t>соціальних технологій</t>
  </si>
  <si>
    <t>Дисципліни вільного вибору студентів із переліку циклу професійної підготовки</t>
  </si>
  <si>
    <t>Дисципліни вільного вибору студентів із загальноуніверситетського переліку дисциплін</t>
  </si>
  <si>
    <t>Основи медичних знань (кардіологія, пульмонологія, ортопедія, неврологія) (МКФ)</t>
  </si>
  <si>
    <t>22 Охорона здоров’я</t>
  </si>
  <si>
    <t xml:space="preserve">Галузі знань </t>
  </si>
  <si>
    <t xml:space="preserve">Спеціальність </t>
  </si>
  <si>
    <t>Кваліфікація</t>
  </si>
  <si>
    <t>Форма навчання:  денна</t>
  </si>
  <si>
    <t>ЗАТВЕРДЖЕНО</t>
  </si>
  <si>
    <t>рішенням Вченої ради</t>
  </si>
  <si>
    <t>Відкритого міжнародного університету</t>
  </si>
  <si>
    <t>IІ</t>
  </si>
  <si>
    <t>Проректор з освітньої</t>
  </si>
  <si>
    <t>діяльності</t>
  </si>
  <si>
    <t>2д</t>
  </si>
  <si>
    <t>___________ Оксана КОЛЯДА</t>
  </si>
  <si>
    <t>Завідувач кафедри фізичної терапії, ерготерапії,</t>
  </si>
  <si>
    <t>__________ Петро ТАЛАНЧУК</t>
  </si>
  <si>
    <t>227 Терапія та реабілітація</t>
  </si>
  <si>
    <t>Бакалавр з терапії та реабілітації</t>
  </si>
  <si>
    <t>Назва</t>
  </si>
  <si>
    <t>Іспит</t>
  </si>
  <si>
    <t>Терапевтичні вправи</t>
  </si>
  <si>
    <t>Випускова атестація</t>
  </si>
  <si>
    <t>Клінічна психологія</t>
  </si>
  <si>
    <t>Психологія спілкування</t>
  </si>
  <si>
    <t>______________ Людмила КРАВЧУК</t>
  </si>
  <si>
    <t>Виробнича клінічна практика з терапії та реабілітації (при порушеннях діяльності серцево-судинної та дихальної систем)</t>
  </si>
  <si>
    <t>Виробнича клінічна практика з терапії та реабілітації (при порушеннях діяльності опорно-рухового апарату та нервової системи)</t>
  </si>
  <si>
    <t>Фізична культура (Фізичне виховання. Основи здорового способу життя. Психологія стресу і стресостійкості особистості)</t>
  </si>
  <si>
    <t>Основи практичної діяльності у терапії та реабілітації (Вступ до спеціальності)</t>
  </si>
  <si>
    <t>Науково доказова практична діяльність у
терапії та реабілітації</t>
  </si>
  <si>
    <t>Технічні засоби та правила переміщення у терапії та реабілітації</t>
  </si>
  <si>
    <t xml:space="preserve">  ФІЗИЧНА ТЕРАПІЯ, ЕРГОТЕРАПІЯ</t>
  </si>
  <si>
    <t>Кількість годин</t>
  </si>
  <si>
    <t>Охорона праці, безпека життєдіяльності та цивільний захист</t>
  </si>
  <si>
    <t>ОК 1.15</t>
  </si>
  <si>
    <t>Єдиний державний кваліфікаційний іспит</t>
  </si>
  <si>
    <t xml:space="preserve">Голова Науково-методичного </t>
  </si>
  <si>
    <t>медицини і терапії</t>
  </si>
  <si>
    <t>Начальник відділу методичної роботи</t>
  </si>
  <si>
    <t>______________Вікторія БАУЛА</t>
  </si>
  <si>
    <t>"Відкритий міжнародний університет розвитку людини "Україна"</t>
  </si>
  <si>
    <t>Клінічний реабілітаційний менеджмент при захворюваннях дихальної системи</t>
  </si>
  <si>
    <t>Клінічний реабілітаційний менеджмент при захворюваннях серцево-судинної системи</t>
  </si>
  <si>
    <t>Клінічний реабілітаційний менеджмент при захворюваннях опорно-рухового апарату</t>
  </si>
  <si>
    <t>Клінічний реабілітаційний менеджмент при захворюваннях нервової системи</t>
  </si>
  <si>
    <t>Медична документація в реабілітаційних закладах</t>
  </si>
  <si>
    <t>Громадське здоров'я та медичне право</t>
  </si>
  <si>
    <t>Професійна етика та деонтологія  в терапії та реабілітації</t>
  </si>
  <si>
    <t>Сучасні інформаційні технології в охороні здоров'я, терапії та реабілітації</t>
  </si>
  <si>
    <t>ОК 2.20</t>
  </si>
  <si>
    <t>ОК 2.21</t>
  </si>
  <si>
    <t>ОК 2.22</t>
  </si>
  <si>
    <t>ОК 2.23</t>
  </si>
  <si>
    <t>ОК 2.24</t>
  </si>
  <si>
    <t>ОК 2.25</t>
  </si>
  <si>
    <t>ОК 2.26</t>
  </si>
  <si>
    <t>ОК 2.27</t>
  </si>
  <si>
    <t>Основи терапії та реабілітації (при захворюваннях опорно-рухового апарату та нервової системи)</t>
  </si>
  <si>
    <t xml:space="preserve">Методи обстеження і контролю в терапії та реабілітації (при захворюваннях опорно-рухового апарату та нервової системи)  </t>
  </si>
  <si>
    <t xml:space="preserve"> ВК 2.3</t>
  </si>
  <si>
    <t xml:space="preserve"> ВК 2.4</t>
  </si>
  <si>
    <t>1,2,3д</t>
  </si>
  <si>
    <t>Виробнича клінічна практика з терапії та реабілітації (при порушеннях діяльності ОРА та НС)</t>
  </si>
  <si>
    <t>Виробнича клінічна практика з терапії та реабілітації (при порушеннях діяльності ССС та ДС)</t>
  </si>
  <si>
    <t>Основи ерготерапії та функціональне тренування</t>
  </si>
  <si>
    <t>8д</t>
  </si>
  <si>
    <t>Основи терапії та реабілітації (при захворюваннях серцево-судинної та дихальної систем)</t>
  </si>
  <si>
    <t xml:space="preserve">Методи обстеження і контролю в терапії та реабілітації (при захворюваннях серцево-судинної та дихальної систем)  </t>
  </si>
  <si>
    <t>6*</t>
  </si>
  <si>
    <t xml:space="preserve">Основи наукових досліджень та академічна доброчесність </t>
  </si>
  <si>
    <t>8**</t>
  </si>
  <si>
    <t>Базова загальновійськова підготовка (теоретична підготовка)*</t>
  </si>
  <si>
    <t>4д</t>
  </si>
  <si>
    <t>ВК 1.2</t>
  </si>
  <si>
    <t>БВП</t>
  </si>
  <si>
    <t>Базова загальновійськова підготовка (практична підготовка) - 7 кредитів ЄКТС у канікулярний період***</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</si>
  <si>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</si>
  <si>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</si>
  <si>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</si>
  <si>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</si>
  <si>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</si>
  <si>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</si>
  <si>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</si>
  <si>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</si>
  <si>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</si>
  <si>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</si>
  <si>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</si>
  <si>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 xml:space="preserve">об'єднання з фізичної культури, </t>
  </si>
  <si>
    <t>"08" квітня 2025 р.</t>
  </si>
  <si>
    <t>"17" квітня 2025 р.</t>
  </si>
  <si>
    <t>"10" квітня 2025 р.</t>
  </si>
  <si>
    <t>"12" березня 2025 р.</t>
  </si>
  <si>
    <t>"25" квітня 2025 р.</t>
  </si>
  <si>
    <t>від "25" квітня 2025 р.</t>
  </si>
  <si>
    <t>протокол № 3</t>
  </si>
  <si>
    <t>на основі повної загальної середньої освіти</t>
  </si>
  <si>
    <r>
      <rPr>
        <b/>
        <sz val="10"/>
        <rFont val="Times New Roman"/>
        <family val="1"/>
        <charset val="204"/>
      </rPr>
      <t>Рік вступу:</t>
    </r>
    <r>
      <rPr>
        <sz val="10"/>
        <rFont val="Times New Roman"/>
        <family val="1"/>
        <charset val="204"/>
      </rPr>
      <t xml:space="preserve"> 2024-2025 н.р.</t>
    </r>
  </si>
  <si>
    <r>
      <t xml:space="preserve">підготовки </t>
    </r>
    <r>
      <rPr>
        <b/>
        <u/>
        <sz val="12"/>
        <rFont val="Times New Roman"/>
        <family val="1"/>
        <charset val="204"/>
      </rPr>
      <t>бакалавра</t>
    </r>
    <r>
      <rPr>
        <sz val="12"/>
        <rFont val="Times New Roman"/>
        <family val="1"/>
        <charset val="204"/>
      </rPr>
      <t xml:space="preserve"> (перший рівень вищої освіти)</t>
    </r>
  </si>
  <si>
    <t>за ОСВІТНЬО-ПРОФЕСІЙНОЮ ПРОГРАМОЮ</t>
  </si>
  <si>
    <r>
      <t>ПОЗНАЧЕННЯ:</t>
    </r>
    <r>
      <rPr>
        <sz val="8"/>
        <rFont val="Times New Roman"/>
        <family val="1"/>
        <charset val="204"/>
      </rPr>
      <t xml:space="preserve"> Т – теоретичне навчання; С – екзаменаційна сесія; П – практика; К – канікули; Е – випусковий екзамен, БВП – практична частина базової військової підготовки*.</t>
    </r>
  </si>
  <si>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</si>
  <si>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Базова загальновійськова підготовка (практична підготовка)*</t>
  </si>
  <si>
    <t>4**</t>
  </si>
  <si>
    <t>**Після проходження Базової загальновійськової підготовки (теоретичної підготовки)</t>
  </si>
  <si>
    <t>Рекомендована кількість годин на тиждень</t>
  </si>
  <si>
    <t>* - Курсова робота у 6 семесрті на вибір здобувача вищої освіти</t>
  </si>
  <si>
    <t>** - Курсова робота у 8 семестрі на вибір здобувача вищої освіти</t>
  </si>
  <si>
    <t xml:space="preserve"> інститут соціальних технологій</t>
  </si>
  <si>
    <t>Директор  інституту</t>
  </si>
  <si>
    <t>та фізичного виховання</t>
  </si>
  <si>
    <t>______________ Олена РОМАНЕНКОВА</t>
  </si>
  <si>
    <t>______________  в.о  Олеся ХОЛОДОВА</t>
  </si>
  <si>
    <t>ID за базою ЄДЕБО 61586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</si>
</sst>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1\.0"/>
    <numFmt numFmtId="165" formatCode="0.0"/>
    <numFmt numFmtId="166" formatCode="\1\.00"/>
    <numFmt numFmtId="167" formatCode="\2\.0"/>
    <numFmt numFmtId="168" formatCode="\3\.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6"/>
      <name val="Times New Roman"/>
      <family val="1"/>
      <charset val="204"/>
    </font>
    <font>
      <sz val="10"/>
      <name val="Times New Roman"/>
      <family val="1"/>
      <charset val="204"/>
    </font>
    <font>
      <sz val="18"/>
      <name val="Times New Roman"/>
      <family val="1"/>
      <charset val="204"/>
    </font>
    <font>
      <sz val="12"/>
      <name val="Times New Roman"/>
      <family val="1"/>
      <charset val="204"/>
    </font>
    <font>
      <b/>
      <sz val="10"/>
      <name val="Times New Roman"/>
      <family val="1"/>
      <charset val="204"/>
    </font>
    <font>
      <i/>
      <sz val="8"/>
      <name val="Times New Roman"/>
      <family val="1"/>
      <charset val="204"/>
    </font>
    <font>
      <sz val="8"/>
      <name val="Times New Roman"/>
      <family val="1"/>
      <charset val="204"/>
    </font>
    <font>
      <b/>
      <sz val="13"/>
      <name val="Times New Roman"/>
      <family val="1"/>
      <charset val="204"/>
    </font>
    <font>
      <b/>
      <sz val="12"/>
      <name val="Times New Roman"/>
      <family val="1"/>
      <charset val="204"/>
    </font>
    <font>
      <sz val="14"/>
      <name val="Times New Roman"/>
      <family val="1"/>
      <charset val="204"/>
    </font>
    <font>
      <b/>
      <sz val="11"/>
      <name val="Times New Roman"/>
      <family val="1"/>
      <charset val="204"/>
    </font>
    <font>
      <b/>
      <sz val="8"/>
      <name val="Times New Roman"/>
      <family val="1"/>
      <charset val="204"/>
    </font>
    <font>
      <sz val="9"/>
      <name val="Times New Roman"/>
      <family val="1"/>
      <charset val="204"/>
    </font>
    <font>
      <sz val="11"/>
      <color rgb="FF002060"/>
      <name val="Times New Roman"/>
      <family val="1"/>
      <charset val="204"/>
    </font>
    <font>
      <b/>
      <sz val="11"/>
      <color rgb="FF002060"/>
      <name val="Times New Roman"/>
      <family val="1"/>
      <charset val="204"/>
    </font>
    <font>
      <sz val="11"/>
      <color theme="4" tint="-0.499984740745262"/>
      <name val="Times New Roman"/>
      <family val="1"/>
      <charset val="204"/>
    </font>
    <font>
      <sz val="11"/>
      <name val="Times New Roman"/>
      <family val="1"/>
      <charset val="204"/>
    </font>
    <font>
      <sz val="11"/>
      <color rgb="FFFF0000"/>
      <name val="Times New Roman"/>
      <family val="1"/>
      <charset val="204"/>
    </font>
    <font>
      <sz val="11"/>
      <color theme="9" tint="-0.499984740745262"/>
      <name val="Times New Roman"/>
      <family val="1"/>
      <charset val="204"/>
    </font>
    <font>
      <b/>
      <sz val="11"/>
      <color theme="9" tint="-0.499984740745262"/>
      <name val="Times New Roman"/>
      <family val="1"/>
      <charset val="204"/>
    </font>
    <font>
      <sz val="11"/>
      <color theme="9" tint="-0.499984740745262"/>
      <name val="Calibri"/>
      <family val="2"/>
      <scheme val="minor"/>
    </font>
    <font>
      <b/>
      <sz val="12"/>
      <color theme="9" tint="-0.499984740745262"/>
      <name val="Times New Roman"/>
      <family val="1"/>
      <charset val="204"/>
    </font>
    <font>
      <sz val="10"/>
      <name val="Arial Cyr"/>
      <charset val="204"/>
    </font>
    <font>
      <b/>
      <sz val="12"/>
      <color rgb="FF002060"/>
      <name val="Times New Roman"/>
      <family val="1"/>
      <charset val="204"/>
    </font>
    <font>
      <sz val="11"/>
      <color theme="8" tint="-0.499984740745262"/>
      <name val="Times New Roman"/>
      <family val="1"/>
      <charset val="204"/>
    </font>
    <font>
      <sz val="12"/>
      <color rgb="FF002060"/>
      <name val="Times New Roman"/>
      <family val="1"/>
      <charset val="204"/>
    </font>
    <font>
      <sz val="11"/>
      <color theme="1"/>
      <name val="Calibri"/>
      <family val="2"/>
      <scheme val="minor"/>
    </font>
    <font>
      <sz val="11"/>
      <color theme="1"/>
      <name val="Times New Roman"/>
      <family val="1"/>
      <charset val="204"/>
    </font>
    <font>
      <b/>
      <i/>
      <sz val="10"/>
      <name val="Times New Roman"/>
      <family val="1"/>
      <charset val="204"/>
    </font>
    <font>
      <sz val="12"/>
      <color theme="6" tint="-0.499984740745262"/>
      <name val="Times New Roman"/>
      <family val="1"/>
      <charset val="204"/>
    </font>
    <font>
      <sz val="11"/>
      <color theme="6" tint="-0.499984740745262"/>
      <name val="Times New Roman"/>
      <family val="1"/>
      <charset val="204"/>
    </font>
    <font>
      <b/>
      <sz val="11"/>
      <color theme="6" tint="-0.499984740745262"/>
      <name val="Times New Roman"/>
      <family val="1"/>
      <charset val="204"/>
    </font>
    <font>
      <sz val="10"/>
      <color rgb="FFFF0000"/>
      <name val="Times New Roman"/>
      <family val="1"/>
      <charset val="204"/>
    </font>
    <font>
      <b/>
      <sz val="10"/>
      <color theme="1"/>
      <name val="Times New Roman"/>
      <family val="1"/>
      <charset val="204"/>
    </font>
    <font>
      <sz val="10"/>
      <color theme="1"/>
      <name val="Calibri"/>
      <family val="2"/>
      <scheme val="minor"/>
    </font>
    <font>
      <sz val="10"/>
      <color theme="1"/>
      <name val="Calibri"/>
      <family val="2"/>
      <charset val="204"/>
      <scheme val="minor"/>
    </font>
    <font>
      <sz val="10"/>
      <color theme="1"/>
      <name val="Times New Roman"/>
      <family val="1"/>
      <charset val="204"/>
    </font>
    <font>
      <b/>
      <u/>
      <sz val="10"/>
      <name val="Times New Roman"/>
      <family val="1"/>
      <charset val="204"/>
    </font>
    <font>
      <b/>
      <u/>
      <sz val="12"/>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71">
    <border>
      <left/>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6">
    <xf numFmtId="0" fontId="0" fillId="0" borderId="0"/>
    <xf numFmtId="0" fontId="25" fillId="0" borderId="0"/>
    <xf numFmtId="9" fontId="29" fillId="0" borderId="0" applyFont="0" applyFill="0" applyBorder="0" applyAlignment="0" applyProtection="0"/>
    <xf numFmtId="0" fontId="29" fillId="0" borderId="0"/>
    <xf numFmtId="0" fontId="2" fillId="0" borderId="0"/>
    <xf numFmtId="9" fontId="1" fillId="0" borderId="0" applyFont="0" applyFill="0" applyBorder="0" applyAlignment="0" applyProtection="0"/>
  </cellStyleXfs>
  <cellXfs count="586">
    <xf numFmtId="0" fontId="0" fillId="0" borderId="0" xfId="0"/>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wrapText="1"/>
    </xf>
    <xf numFmtId="0" fontId="7" fillId="0" borderId="0" xfId="0" applyFont="1"/>
    <xf numFmtId="0" fontId="4" fillId="0" borderId="0" xfId="0" applyFont="1"/>
    <xf numFmtId="0" fontId="9" fillId="0" borderId="0" xfId="0" applyFont="1" applyAlignment="1">
      <alignment horizontal="center" vertical="top"/>
    </xf>
    <xf numFmtId="0" fontId="7" fillId="0" borderId="0" xfId="0" applyFont="1" applyAlignment="1">
      <alignment horizontal="left"/>
    </xf>
    <xf numFmtId="0" fontId="4" fillId="0" borderId="0" xfId="0" applyFont="1" applyAlignment="1">
      <alignment vertical="top" wrapText="1"/>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4" fillId="0" borderId="1" xfId="0" applyFont="1" applyBorder="1"/>
    <xf numFmtId="0" fontId="15" fillId="2" borderId="0" xfId="0" applyFont="1" applyFill="1"/>
    <xf numFmtId="0" fontId="9" fillId="2" borderId="0" xfId="0" applyFont="1" applyFill="1"/>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4" fillId="3" borderId="42" xfId="0" applyFont="1" applyFill="1" applyBorder="1" applyAlignment="1">
      <alignment horizontal="center" vertical="center"/>
    </xf>
    <xf numFmtId="1" fontId="16" fillId="2" borderId="12" xfId="0" applyNumberFormat="1" applyFont="1" applyFill="1" applyBorder="1" applyAlignment="1">
      <alignment horizontal="center" vertical="center"/>
    </xf>
    <xf numFmtId="1" fontId="17" fillId="2" borderId="13" xfId="0" applyNumberFormat="1" applyFont="1" applyFill="1" applyBorder="1" applyAlignment="1">
      <alignment horizontal="center" vertical="center"/>
    </xf>
    <xf numFmtId="1" fontId="16" fillId="2" borderId="18" xfId="0" applyNumberFormat="1" applyFont="1" applyFill="1" applyBorder="1" applyAlignment="1" applyProtection="1">
      <alignment horizontal="center" vertical="center"/>
      <protection locked="0"/>
    </xf>
    <xf numFmtId="1" fontId="11" fillId="8" borderId="20" xfId="0" applyNumberFormat="1" applyFont="1" applyFill="1" applyBorder="1" applyAlignment="1">
      <alignment horizontal="center" vertical="center"/>
    </xf>
    <xf numFmtId="1" fontId="11" fillId="8" borderId="21" xfId="0" applyNumberFormat="1" applyFont="1" applyFill="1" applyBorder="1" applyAlignment="1">
      <alignment horizontal="center" vertical="center"/>
    </xf>
    <xf numFmtId="1" fontId="11" fillId="8" borderId="49" xfId="0" applyNumberFormat="1" applyFont="1" applyFill="1" applyBorder="1" applyAlignment="1">
      <alignment horizontal="center" vertical="center"/>
    </xf>
    <xf numFmtId="1" fontId="11" fillId="8" borderId="23" xfId="0" applyNumberFormat="1" applyFont="1" applyFill="1" applyBorder="1" applyAlignment="1">
      <alignment horizontal="center" vertical="center"/>
    </xf>
    <xf numFmtId="1" fontId="19" fillId="2" borderId="13" xfId="0" applyNumberFormat="1" applyFont="1" applyFill="1" applyBorder="1" applyAlignment="1">
      <alignment horizontal="center" vertical="center"/>
    </xf>
    <xf numFmtId="1" fontId="19" fillId="2" borderId="12" xfId="0" applyNumberFormat="1" applyFont="1" applyFill="1" applyBorder="1" applyAlignment="1">
      <alignment horizontal="center" vertical="center"/>
    </xf>
    <xf numFmtId="0" fontId="6" fillId="0" borderId="0" xfId="0" applyFont="1" applyAlignment="1">
      <alignment vertical="center"/>
    </xf>
    <xf numFmtId="0" fontId="11" fillId="7" borderId="21" xfId="0" applyFont="1" applyFill="1" applyBorder="1" applyAlignment="1">
      <alignment horizontal="center" vertical="center" wrapText="1"/>
    </xf>
    <xf numFmtId="0" fontId="4" fillId="2" borderId="0" xfId="0" applyFont="1" applyFill="1"/>
    <xf numFmtId="167" fontId="16" fillId="2" borderId="28" xfId="0" applyNumberFormat="1"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wrapText="1"/>
      <protection locked="0"/>
    </xf>
    <xf numFmtId="1" fontId="19" fillId="2" borderId="26" xfId="0" applyNumberFormat="1" applyFont="1" applyFill="1" applyBorder="1" applyAlignment="1">
      <alignment horizontal="center" vertical="center"/>
    </xf>
    <xf numFmtId="0" fontId="13" fillId="6" borderId="21" xfId="0" applyFont="1" applyFill="1" applyBorder="1" applyAlignment="1" applyProtection="1">
      <alignment horizontal="right" vertical="center" wrapText="1"/>
      <protection locked="0"/>
    </xf>
    <xf numFmtId="0" fontId="4" fillId="5" borderId="42" xfId="0" applyFont="1" applyFill="1" applyBorder="1" applyAlignment="1">
      <alignment horizontal="center" vertical="center"/>
    </xf>
    <xf numFmtId="0" fontId="4" fillId="5" borderId="46" xfId="0" applyFont="1" applyFill="1" applyBorder="1" applyAlignment="1">
      <alignment horizontal="center" vertical="center"/>
    </xf>
    <xf numFmtId="0" fontId="16" fillId="2" borderId="13" xfId="0" applyFont="1" applyFill="1" applyBorder="1" applyAlignment="1" applyProtection="1">
      <alignment horizontal="center" vertical="center" wrapText="1"/>
      <protection locked="0"/>
    </xf>
    <xf numFmtId="0" fontId="19" fillId="2" borderId="13" xfId="0" applyFont="1" applyFill="1" applyBorder="1" applyAlignment="1">
      <alignment horizontal="center" vertical="center"/>
    </xf>
    <xf numFmtId="0" fontId="13" fillId="2" borderId="13" xfId="0" applyFont="1" applyFill="1" applyBorder="1" applyAlignment="1">
      <alignment horizontal="center" vertical="center"/>
    </xf>
    <xf numFmtId="0" fontId="19" fillId="2" borderId="13" xfId="0" applyFont="1" applyFill="1" applyBorder="1" applyAlignment="1" applyProtection="1">
      <alignment horizontal="center" vertical="center" wrapText="1"/>
      <protection locked="0"/>
    </xf>
    <xf numFmtId="0" fontId="7" fillId="2" borderId="50" xfId="0" applyFont="1" applyFill="1" applyBorder="1" applyAlignment="1">
      <alignment horizontal="center"/>
    </xf>
    <xf numFmtId="0" fontId="7" fillId="0" borderId="20" xfId="0" applyFont="1" applyBorder="1" applyAlignment="1">
      <alignment horizontal="centerContinuous" vertical="center"/>
    </xf>
    <xf numFmtId="0" fontId="7" fillId="0" borderId="21" xfId="0" applyFont="1" applyBorder="1" applyAlignment="1">
      <alignment horizontal="centerContinuous" vertical="center" wrapText="1"/>
    </xf>
    <xf numFmtId="0" fontId="7" fillId="0" borderId="21" xfId="0" applyFont="1" applyBorder="1" applyAlignment="1">
      <alignment horizontal="centerContinuous" vertical="center"/>
    </xf>
    <xf numFmtId="0" fontId="7" fillId="0" borderId="47" xfId="0" applyFont="1" applyBorder="1" applyAlignment="1">
      <alignment horizontal="centerContinuous" vertical="center"/>
    </xf>
    <xf numFmtId="0" fontId="7" fillId="0" borderId="48" xfId="0" applyFont="1" applyBorder="1" applyAlignment="1">
      <alignment horizontal="centerContinuous" vertical="center"/>
    </xf>
    <xf numFmtId="0" fontId="7" fillId="0" borderId="22" xfId="0" applyFont="1" applyBorder="1" applyAlignment="1">
      <alignment horizontal="centerContinuous" vertical="center"/>
    </xf>
    <xf numFmtId="0" fontId="7" fillId="0" borderId="49" xfId="0" applyFont="1" applyBorder="1" applyAlignment="1">
      <alignment horizontal="centerContinuous" vertical="center"/>
    </xf>
    <xf numFmtId="0" fontId="7" fillId="3" borderId="21" xfId="0" applyFont="1" applyFill="1" applyBorder="1" applyAlignment="1">
      <alignment horizontal="centerContinuous" vertical="center"/>
    </xf>
    <xf numFmtId="0" fontId="7" fillId="3" borderId="22" xfId="0" applyFont="1" applyFill="1" applyBorder="1" applyAlignment="1">
      <alignment horizontal="centerContinuous" vertical="center"/>
    </xf>
    <xf numFmtId="0" fontId="6" fillId="2" borderId="13" xfId="0" applyFont="1" applyFill="1" applyBorder="1" applyAlignment="1">
      <alignment horizontal="center" vertical="center"/>
    </xf>
    <xf numFmtId="0" fontId="6" fillId="2" borderId="13" xfId="0" applyFont="1" applyFill="1" applyBorder="1" applyAlignment="1">
      <alignment vertical="center"/>
    </xf>
    <xf numFmtId="0" fontId="18" fillId="2" borderId="0" xfId="0" applyFont="1" applyFill="1" applyAlignment="1">
      <alignment vertical="center"/>
    </xf>
    <xf numFmtId="0" fontId="16" fillId="2" borderId="13" xfId="0" applyFont="1" applyFill="1" applyBorder="1" applyAlignment="1" applyProtection="1">
      <alignment horizontal="left" vertical="center" wrapText="1"/>
      <protection locked="0"/>
    </xf>
    <xf numFmtId="9" fontId="4" fillId="0" borderId="0" xfId="2" applyFont="1" applyFill="1" applyAlignment="1">
      <alignment vertical="center"/>
    </xf>
    <xf numFmtId="0" fontId="18" fillId="0" borderId="0" xfId="0" applyFont="1" applyAlignment="1">
      <alignment vertical="center"/>
    </xf>
    <xf numFmtId="0" fontId="19" fillId="2" borderId="0" xfId="0" applyFont="1" applyFill="1" applyAlignment="1">
      <alignment vertical="center"/>
    </xf>
    <xf numFmtId="166" fontId="13" fillId="6" borderId="20" xfId="0" applyNumberFormat="1" applyFont="1" applyFill="1" applyBorder="1" applyAlignment="1">
      <alignment horizontal="center" vertical="center"/>
    </xf>
    <xf numFmtId="0" fontId="13" fillId="6" borderId="21" xfId="0" applyFont="1" applyFill="1" applyBorder="1" applyAlignment="1">
      <alignment horizontal="center" vertical="center"/>
    </xf>
    <xf numFmtId="0" fontId="13" fillId="6" borderId="47" xfId="0" applyFont="1" applyFill="1" applyBorder="1" applyAlignment="1">
      <alignment horizontal="center" vertical="center"/>
    </xf>
    <xf numFmtId="1" fontId="13" fillId="6" borderId="48" xfId="0" applyNumberFormat="1" applyFont="1" applyFill="1" applyBorder="1" applyAlignment="1">
      <alignment horizontal="center" vertical="center"/>
    </xf>
    <xf numFmtId="1" fontId="13" fillId="6" borderId="20" xfId="0" applyNumberFormat="1" applyFont="1" applyFill="1" applyBorder="1" applyAlignment="1">
      <alignment horizontal="center" vertical="center"/>
    </xf>
    <xf numFmtId="1" fontId="13" fillId="6" borderId="21" xfId="0" applyNumberFormat="1" applyFont="1" applyFill="1" applyBorder="1" applyAlignment="1">
      <alignment horizontal="center" vertical="center"/>
    </xf>
    <xf numFmtId="1" fontId="13" fillId="6" borderId="49" xfId="0" applyNumberFormat="1" applyFont="1" applyFill="1" applyBorder="1" applyAlignment="1">
      <alignment horizontal="center" vertical="center"/>
    </xf>
    <xf numFmtId="1" fontId="13" fillId="6" borderId="23" xfId="0" applyNumberFormat="1" applyFont="1" applyFill="1" applyBorder="1" applyAlignment="1">
      <alignment horizontal="center" vertical="center"/>
    </xf>
    <xf numFmtId="0" fontId="24" fillId="10" borderId="47" xfId="0" applyFont="1" applyFill="1" applyBorder="1" applyAlignment="1">
      <alignment horizontal="center" vertical="center"/>
    </xf>
    <xf numFmtId="0" fontId="24" fillId="10" borderId="21" xfId="0" applyFont="1" applyFill="1" applyBorder="1" applyAlignment="1">
      <alignment horizontal="center" vertical="center"/>
    </xf>
    <xf numFmtId="1" fontId="24" fillId="10" borderId="20" xfId="0" applyNumberFormat="1" applyFont="1" applyFill="1" applyBorder="1" applyAlignment="1">
      <alignment horizontal="center" vertical="center"/>
    </xf>
    <xf numFmtId="0" fontId="24" fillId="10" borderId="49" xfId="0" applyFont="1" applyFill="1" applyBorder="1" applyAlignment="1">
      <alignment horizontal="center" vertical="center"/>
    </xf>
    <xf numFmtId="166" fontId="11" fillId="7" borderId="20" xfId="0" applyNumberFormat="1" applyFont="1" applyFill="1" applyBorder="1" applyAlignment="1">
      <alignment horizontal="center" vertical="center"/>
    </xf>
    <xf numFmtId="0" fontId="11" fillId="7" borderId="21" xfId="0" applyFont="1" applyFill="1" applyBorder="1" applyAlignment="1">
      <alignment horizontal="center" vertical="center"/>
    </xf>
    <xf numFmtId="0" fontId="11" fillId="7" borderId="47" xfId="0" applyFont="1" applyFill="1" applyBorder="1" applyAlignment="1">
      <alignment horizontal="center" vertical="center"/>
    </xf>
    <xf numFmtId="1" fontId="11" fillId="7" borderId="48" xfId="0" applyNumberFormat="1" applyFont="1" applyFill="1" applyBorder="1" applyAlignment="1">
      <alignment horizontal="center" vertical="center"/>
    </xf>
    <xf numFmtId="1" fontId="11" fillId="7" borderId="49" xfId="0" applyNumberFormat="1" applyFont="1" applyFill="1" applyBorder="1" applyAlignment="1">
      <alignment horizontal="center" vertical="center"/>
    </xf>
    <xf numFmtId="1" fontId="11" fillId="7" borderId="21" xfId="0" applyNumberFormat="1" applyFont="1" applyFill="1" applyBorder="1" applyAlignment="1">
      <alignment horizontal="center" vertical="center"/>
    </xf>
    <xf numFmtId="1" fontId="11" fillId="7" borderId="47" xfId="0" applyNumberFormat="1" applyFont="1" applyFill="1" applyBorder="1" applyAlignment="1">
      <alignment horizontal="center" vertical="center"/>
    </xf>
    <xf numFmtId="1" fontId="11" fillId="7" borderId="22" xfId="0" applyNumberFormat="1" applyFont="1" applyFill="1" applyBorder="1" applyAlignment="1">
      <alignment horizontal="center" vertical="center"/>
    </xf>
    <xf numFmtId="0" fontId="19" fillId="0" borderId="0" xfId="0" applyFont="1" applyAlignment="1">
      <alignment vertical="center"/>
    </xf>
    <xf numFmtId="0" fontId="16" fillId="2" borderId="0" xfId="0" applyFont="1" applyFill="1" applyAlignment="1">
      <alignment vertical="center"/>
    </xf>
    <xf numFmtId="1" fontId="13" fillId="2" borderId="13" xfId="0" applyNumberFormat="1" applyFont="1" applyFill="1" applyBorder="1" applyAlignment="1">
      <alignment horizontal="center" vertical="center"/>
    </xf>
    <xf numFmtId="0" fontId="17" fillId="2" borderId="13" xfId="0" applyFont="1" applyFill="1" applyBorder="1" applyAlignment="1">
      <alignment horizontal="left" vertical="center"/>
    </xf>
    <xf numFmtId="0" fontId="17" fillId="2" borderId="13" xfId="0" applyFont="1" applyFill="1" applyBorder="1" applyAlignment="1">
      <alignment horizontal="center" vertical="center"/>
    </xf>
    <xf numFmtId="0" fontId="17" fillId="2" borderId="29" xfId="0" applyFont="1" applyFill="1" applyBorder="1" applyAlignment="1">
      <alignment horizontal="center" vertical="center"/>
    </xf>
    <xf numFmtId="1" fontId="17" fillId="2" borderId="29" xfId="0" applyNumberFormat="1" applyFont="1" applyFill="1" applyBorder="1" applyAlignment="1">
      <alignment horizontal="center" vertical="center"/>
    </xf>
    <xf numFmtId="1" fontId="17" fillId="2" borderId="12" xfId="0" applyNumberFormat="1" applyFont="1" applyFill="1" applyBorder="1" applyAlignment="1">
      <alignment horizontal="center" vertical="center"/>
    </xf>
    <xf numFmtId="167" fontId="26" fillId="9" borderId="20" xfId="0" applyNumberFormat="1" applyFont="1" applyFill="1" applyBorder="1" applyAlignment="1">
      <alignment vertical="center"/>
    </xf>
    <xf numFmtId="0" fontId="26" fillId="9" borderId="21" xfId="0" applyFont="1" applyFill="1" applyBorder="1" applyAlignment="1" applyProtection="1">
      <alignment horizontal="right" vertical="center" wrapText="1"/>
      <protection locked="0"/>
    </xf>
    <xf numFmtId="0" fontId="26" fillId="9" borderId="21" xfId="0" applyFont="1" applyFill="1" applyBorder="1" applyAlignment="1">
      <alignment horizontal="center" vertical="center"/>
    </xf>
    <xf numFmtId="0" fontId="26" fillId="9" borderId="47" xfId="0" applyFont="1" applyFill="1" applyBorder="1" applyAlignment="1">
      <alignment horizontal="center" vertical="center"/>
    </xf>
    <xf numFmtId="1" fontId="26" fillId="9" borderId="48" xfId="0" applyNumberFormat="1" applyFont="1" applyFill="1" applyBorder="1" applyAlignment="1">
      <alignment horizontal="center" vertical="center"/>
    </xf>
    <xf numFmtId="1" fontId="26" fillId="9" borderId="49" xfId="0" applyNumberFormat="1" applyFont="1" applyFill="1" applyBorder="1" applyAlignment="1">
      <alignment horizontal="center" vertical="center"/>
    </xf>
    <xf numFmtId="1" fontId="26" fillId="9" borderId="21"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0" fontId="24" fillId="10" borderId="48" xfId="0" applyFont="1" applyFill="1" applyBorder="1" applyAlignment="1">
      <alignment horizontal="center" vertical="center"/>
    </xf>
    <xf numFmtId="0" fontId="24" fillId="10" borderId="23" xfId="0" applyFont="1" applyFill="1" applyBorder="1" applyAlignment="1">
      <alignment horizontal="center" vertical="center"/>
    </xf>
    <xf numFmtId="0" fontId="21" fillId="2" borderId="0" xfId="0" applyFont="1" applyFill="1" applyAlignment="1">
      <alignment vertical="center"/>
    </xf>
    <xf numFmtId="0" fontId="11" fillId="2" borderId="13" xfId="0" applyFont="1" applyFill="1" applyBorder="1" applyAlignment="1">
      <alignment horizontal="center" vertical="center"/>
    </xf>
    <xf numFmtId="0" fontId="19" fillId="2" borderId="7" xfId="0" applyFont="1" applyFill="1" applyBorder="1" applyAlignment="1">
      <alignment vertical="center"/>
    </xf>
    <xf numFmtId="0" fontId="19" fillId="0" borderId="7" xfId="0" applyFont="1" applyBorder="1" applyAlignment="1">
      <alignment vertical="center"/>
    </xf>
    <xf numFmtId="0" fontId="19" fillId="2" borderId="0" xfId="0" applyFont="1" applyFill="1" applyAlignment="1">
      <alignment vertical="center" wrapText="1"/>
    </xf>
    <xf numFmtId="168" fontId="19" fillId="0" borderId="0" xfId="0" applyNumberFormat="1" applyFont="1" applyAlignment="1">
      <alignment vertical="center"/>
    </xf>
    <xf numFmtId="0" fontId="19" fillId="0" borderId="0" xfId="0" applyFont="1" applyAlignment="1">
      <alignment vertical="center" wrapText="1"/>
    </xf>
    <xf numFmtId="1" fontId="13" fillId="2" borderId="5" xfId="0" applyNumberFormat="1" applyFont="1" applyFill="1" applyBorder="1" applyAlignment="1">
      <alignment horizontal="center" vertical="center"/>
    </xf>
    <xf numFmtId="1" fontId="13" fillId="2" borderId="16" xfId="0" applyNumberFormat="1" applyFont="1" applyFill="1" applyBorder="1" applyAlignment="1">
      <alignment horizontal="center" vertical="center"/>
    </xf>
    <xf numFmtId="1" fontId="6" fillId="0" borderId="0" xfId="0" applyNumberFormat="1" applyFont="1" applyAlignment="1">
      <alignment vertical="center"/>
    </xf>
    <xf numFmtId="0" fontId="20" fillId="0" borderId="0" xfId="0" applyFont="1" applyAlignment="1">
      <alignment vertical="center"/>
    </xf>
    <xf numFmtId="167" fontId="20" fillId="2" borderId="0" xfId="0" applyNumberFormat="1" applyFont="1" applyFill="1" applyAlignment="1" applyProtection="1">
      <alignment horizontal="center" vertical="center"/>
      <protection locked="0"/>
    </xf>
    <xf numFmtId="0" fontId="20" fillId="2" borderId="0" xfId="0" applyFont="1" applyFill="1" applyAlignment="1" applyProtection="1">
      <alignment vertical="center"/>
      <protection locked="0"/>
    </xf>
    <xf numFmtId="0" fontId="19" fillId="2" borderId="1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8" xfId="0" applyFont="1" applyFill="1" applyBorder="1" applyAlignment="1">
      <alignment horizontal="center" vertical="center"/>
    </xf>
    <xf numFmtId="0" fontId="7" fillId="2" borderId="19" xfId="0" applyFont="1" applyFill="1" applyBorder="1" applyAlignment="1">
      <alignment horizontal="center"/>
    </xf>
    <xf numFmtId="0" fontId="4" fillId="2" borderId="3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4" xfId="0" applyFont="1" applyFill="1" applyBorder="1" applyAlignment="1">
      <alignment horizontal="center" vertical="center"/>
    </xf>
    <xf numFmtId="0" fontId="9" fillId="2" borderId="0" xfId="0" applyFont="1" applyFill="1" applyAlignment="1">
      <alignment horizontal="center" vertical="center"/>
    </xf>
    <xf numFmtId="0" fontId="14" fillId="2" borderId="48" xfId="0" applyFont="1" applyFill="1" applyBorder="1" applyAlignment="1">
      <alignment horizontal="center" vertical="center" textRotation="90" wrapText="1"/>
    </xf>
    <xf numFmtId="0" fontId="14" fillId="2" borderId="0" xfId="0" applyFont="1" applyFill="1" applyAlignment="1">
      <alignment horizontal="center" vertical="center" textRotation="90" wrapText="1"/>
    </xf>
    <xf numFmtId="0" fontId="9" fillId="2" borderId="23" xfId="0" applyFont="1" applyFill="1" applyBorder="1"/>
    <xf numFmtId="0" fontId="7" fillId="2" borderId="50"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xf>
    <xf numFmtId="2" fontId="16" fillId="2" borderId="36" xfId="0" applyNumberFormat="1" applyFont="1" applyFill="1" applyBorder="1" applyAlignment="1" applyProtection="1">
      <alignment horizontal="center" vertical="center" wrapText="1"/>
      <protection locked="0"/>
    </xf>
    <xf numFmtId="0" fontId="16" fillId="2" borderId="16" xfId="0" applyFont="1" applyFill="1" applyBorder="1" applyAlignment="1" applyProtection="1">
      <alignment vertical="center"/>
      <protection locked="0"/>
    </xf>
    <xf numFmtId="0" fontId="17" fillId="2" borderId="16" xfId="0" applyFont="1" applyFill="1" applyBorder="1" applyAlignment="1">
      <alignment horizontal="center" vertical="center"/>
    </xf>
    <xf numFmtId="0" fontId="16" fillId="2" borderId="16"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50" xfId="0" applyFont="1" applyFill="1" applyBorder="1" applyAlignment="1">
      <alignment horizontal="center" vertical="center"/>
    </xf>
    <xf numFmtId="1" fontId="16" fillId="2" borderId="5" xfId="0" applyNumberFormat="1" applyFont="1" applyFill="1" applyBorder="1" applyAlignment="1">
      <alignment horizontal="center" vertical="center"/>
    </xf>
    <xf numFmtId="1" fontId="17" fillId="2" borderId="16" xfId="0" applyNumberFormat="1" applyFont="1" applyFill="1" applyBorder="1" applyAlignment="1">
      <alignment horizontal="center" vertical="center"/>
    </xf>
    <xf numFmtId="1" fontId="16" fillId="2" borderId="16" xfId="0" applyNumberFormat="1" applyFont="1" applyFill="1" applyBorder="1" applyAlignment="1" applyProtection="1">
      <alignment horizontal="center" vertical="center"/>
      <protection locked="0"/>
    </xf>
    <xf numFmtId="1" fontId="16" fillId="2" borderId="6" xfId="0" applyNumberFormat="1" applyFont="1" applyFill="1" applyBorder="1" applyAlignment="1" applyProtection="1">
      <alignment horizontal="center" vertical="center"/>
      <protection locked="0"/>
    </xf>
    <xf numFmtId="0" fontId="16" fillId="2" borderId="5" xfId="0" applyFont="1" applyFill="1" applyBorder="1" applyAlignment="1">
      <alignment horizontal="center" vertical="center"/>
    </xf>
    <xf numFmtId="9" fontId="4" fillId="2" borderId="0" xfId="2" applyFont="1" applyFill="1"/>
    <xf numFmtId="0" fontId="30" fillId="2" borderId="13" xfId="0" applyFont="1" applyFill="1" applyBorder="1" applyAlignment="1">
      <alignment horizontal="center" vertical="center"/>
    </xf>
    <xf numFmtId="0" fontId="30" fillId="2" borderId="0" xfId="0" applyFont="1" applyFill="1" applyAlignment="1">
      <alignment vertical="center"/>
    </xf>
    <xf numFmtId="2" fontId="16" fillId="2" borderId="28" xfId="0" applyNumberFormat="1"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1" fontId="16" fillId="2" borderId="13" xfId="0" applyNumberFormat="1" applyFont="1" applyFill="1" applyBorder="1" applyAlignment="1" applyProtection="1">
      <alignment horizontal="center" vertical="center"/>
      <protection locked="0"/>
    </xf>
    <xf numFmtId="1" fontId="16" fillId="2" borderId="29" xfId="0" applyNumberFormat="1"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13" xfId="0" applyFont="1" applyFill="1" applyBorder="1" applyAlignment="1" applyProtection="1">
      <alignment vertical="center" wrapText="1"/>
      <protection locked="0"/>
    </xf>
    <xf numFmtId="2" fontId="16" fillId="2" borderId="24" xfId="0" applyNumberFormat="1" applyFont="1" applyFill="1" applyBorder="1" applyAlignment="1" applyProtection="1">
      <alignment horizontal="center" vertical="center" wrapText="1"/>
      <protection locked="0"/>
    </xf>
    <xf numFmtId="0" fontId="16" fillId="2" borderId="13" xfId="0" applyFont="1" applyFill="1" applyBorder="1" applyAlignment="1" applyProtection="1">
      <alignment vertical="center"/>
      <protection locked="0"/>
    </xf>
    <xf numFmtId="0" fontId="16" fillId="2" borderId="13" xfId="0" applyFont="1" applyFill="1" applyBorder="1" applyAlignment="1" applyProtection="1">
      <alignment horizontal="left" vertical="center"/>
      <protection locked="0"/>
    </xf>
    <xf numFmtId="164" fontId="16" fillId="2" borderId="28" xfId="0" applyNumberFormat="1"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2" borderId="29" xfId="0" applyFont="1" applyFill="1" applyBorder="1" applyAlignment="1" applyProtection="1">
      <alignment horizontal="center" vertical="center"/>
      <protection locked="0"/>
    </xf>
    <xf numFmtId="1" fontId="27" fillId="2" borderId="13" xfId="0" applyNumberFormat="1"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9" fontId="4" fillId="2" borderId="0" xfId="2" applyFont="1" applyFill="1" applyAlignment="1">
      <alignment vertical="center"/>
    </xf>
    <xf numFmtId="1" fontId="19" fillId="2" borderId="13" xfId="0" applyNumberFormat="1" applyFont="1" applyFill="1" applyBorder="1" applyAlignment="1" applyProtection="1">
      <alignment horizontal="center" vertical="center"/>
      <protection locked="0"/>
    </xf>
    <xf numFmtId="167" fontId="16" fillId="2" borderId="24" xfId="0" applyNumberFormat="1" applyFont="1" applyFill="1" applyBorder="1" applyAlignment="1" applyProtection="1">
      <alignment horizontal="center" vertical="center"/>
      <protection locked="0"/>
    </xf>
    <xf numFmtId="0" fontId="16" fillId="2" borderId="16"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center" vertical="center"/>
      <protection locked="0"/>
    </xf>
    <xf numFmtId="0" fontId="16" fillId="2" borderId="6" xfId="0" applyFont="1" applyFill="1" applyBorder="1" applyAlignment="1">
      <alignment horizontal="center" vertical="center"/>
    </xf>
    <xf numFmtId="1" fontId="16" fillId="2" borderId="16" xfId="0" applyNumberFormat="1" applyFont="1" applyFill="1" applyBorder="1" applyAlignment="1">
      <alignment horizontal="center" vertical="center"/>
    </xf>
    <xf numFmtId="1" fontId="16" fillId="2" borderId="62" xfId="0" applyNumberFormat="1" applyFont="1" applyFill="1" applyBorder="1" applyAlignment="1" applyProtection="1">
      <alignment horizontal="center" vertical="center"/>
      <protection locked="0"/>
    </xf>
    <xf numFmtId="0" fontId="28" fillId="2" borderId="0" xfId="0" applyFont="1" applyFill="1" applyAlignment="1">
      <alignment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9" xfId="0" applyFont="1" applyFill="1" applyBorder="1" applyAlignment="1">
      <alignment horizontal="center" vertical="center"/>
    </xf>
    <xf numFmtId="0" fontId="17" fillId="2" borderId="18" xfId="0" applyFont="1" applyFill="1" applyBorder="1" applyAlignment="1">
      <alignment horizontal="center" vertical="center"/>
    </xf>
    <xf numFmtId="1" fontId="16" fillId="2" borderId="13" xfId="0" applyNumberFormat="1" applyFont="1" applyFill="1" applyBorder="1" applyAlignment="1">
      <alignment horizontal="center" vertical="center"/>
    </xf>
    <xf numFmtId="1" fontId="16" fillId="2" borderId="31" xfId="0" applyNumberFormat="1"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2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vertical="center"/>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xf numFmtId="0" fontId="4" fillId="2" borderId="6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64" xfId="0" applyFont="1" applyFill="1" applyBorder="1" applyAlignment="1">
      <alignment horizontal="center" vertical="center"/>
    </xf>
    <xf numFmtId="167" fontId="16" fillId="2" borderId="36" xfId="0" applyNumberFormat="1" applyFont="1" applyFill="1" applyBorder="1" applyAlignment="1" applyProtection="1">
      <alignment horizontal="center" vertical="center"/>
      <protection locked="0"/>
    </xf>
    <xf numFmtId="0" fontId="16" fillId="2" borderId="38" xfId="0" applyFont="1" applyFill="1" applyBorder="1" applyAlignment="1" applyProtection="1">
      <alignment horizontal="left" vertical="center" wrapText="1"/>
      <protection locked="0"/>
    </xf>
    <xf numFmtId="0" fontId="17" fillId="2" borderId="38" xfId="0" applyFont="1" applyFill="1" applyBorder="1" applyAlignment="1">
      <alignment horizontal="left" vertical="center"/>
    </xf>
    <xf numFmtId="0" fontId="17" fillId="2" borderId="38"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5" xfId="0" applyFont="1" applyFill="1" applyBorder="1" applyAlignment="1" applyProtection="1">
      <alignment horizontal="center" vertical="center" wrapText="1"/>
      <protection locked="0"/>
    </xf>
    <xf numFmtId="1" fontId="16" fillId="2" borderId="3" xfId="0" applyNumberFormat="1" applyFont="1" applyFill="1" applyBorder="1" applyAlignment="1">
      <alignment horizontal="center" vertical="center"/>
    </xf>
    <xf numFmtId="1" fontId="17" fillId="2" borderId="38" xfId="0" applyNumberFormat="1" applyFont="1" applyFill="1" applyBorder="1" applyAlignment="1">
      <alignment horizontal="center" vertical="center"/>
    </xf>
    <xf numFmtId="1" fontId="17" fillId="2" borderId="4" xfId="0" applyNumberFormat="1" applyFont="1" applyFill="1" applyBorder="1" applyAlignment="1">
      <alignment horizontal="center" vertical="center"/>
    </xf>
    <xf numFmtId="1" fontId="16" fillId="2" borderId="15" xfId="0" applyNumberFormat="1" applyFont="1" applyFill="1" applyBorder="1" applyAlignment="1" applyProtection="1">
      <alignment horizontal="center" vertical="center"/>
      <protection locked="0"/>
    </xf>
    <xf numFmtId="1" fontId="17" fillId="2" borderId="3" xfId="0" applyNumberFormat="1" applyFont="1" applyFill="1" applyBorder="1" applyAlignment="1">
      <alignment horizontal="center" vertical="center"/>
    </xf>
    <xf numFmtId="167" fontId="16" fillId="2" borderId="33" xfId="0" applyNumberFormat="1"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16" fillId="2" borderId="10" xfId="0" applyFont="1" applyFill="1" applyBorder="1" applyAlignment="1">
      <alignment horizontal="center" vertical="center"/>
    </xf>
    <xf numFmtId="0" fontId="16" fillId="2" borderId="34" xfId="0" applyFont="1" applyFill="1" applyBorder="1" applyAlignment="1">
      <alignment horizontal="center" vertical="center"/>
    </xf>
    <xf numFmtId="0" fontId="17" fillId="2" borderId="19" xfId="0" applyFont="1" applyFill="1" applyBorder="1" applyAlignment="1">
      <alignment horizontal="center" vertical="center"/>
    </xf>
    <xf numFmtId="1" fontId="16" fillId="2" borderId="9" xfId="0" applyNumberFormat="1" applyFont="1" applyFill="1" applyBorder="1" applyAlignment="1">
      <alignment horizontal="center" vertical="center"/>
    </xf>
    <xf numFmtId="1" fontId="17" fillId="2" borderId="10" xfId="0" applyNumberFormat="1" applyFont="1" applyFill="1" applyBorder="1" applyAlignment="1">
      <alignment horizontal="center" vertical="center"/>
    </xf>
    <xf numFmtId="1" fontId="16" fillId="2" borderId="10" xfId="0" applyNumberFormat="1" applyFont="1" applyFill="1" applyBorder="1" applyAlignment="1">
      <alignment horizontal="center" vertical="center"/>
    </xf>
    <xf numFmtId="1" fontId="16" fillId="2" borderId="34" xfId="0" applyNumberFormat="1" applyFont="1" applyFill="1" applyBorder="1" applyAlignment="1">
      <alignment horizontal="center" vertical="center"/>
    </xf>
    <xf numFmtId="1" fontId="16" fillId="2" borderId="19" xfId="0" applyNumberFormat="1" applyFont="1" applyFill="1" applyBorder="1" applyAlignment="1" applyProtection="1">
      <alignment horizontal="center" vertical="center"/>
      <protection locked="0"/>
    </xf>
    <xf numFmtId="0" fontId="16" fillId="2" borderId="9" xfId="0" applyFont="1" applyFill="1" applyBorder="1" applyAlignment="1">
      <alignment horizontal="center" vertical="center"/>
    </xf>
    <xf numFmtId="0" fontId="17" fillId="3" borderId="16" xfId="0" applyFont="1" applyFill="1" applyBorder="1" applyAlignment="1">
      <alignment horizontal="center" vertical="center"/>
    </xf>
    <xf numFmtId="0" fontId="16" fillId="3" borderId="13"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protection locked="0"/>
    </xf>
    <xf numFmtId="0" fontId="17" fillId="3" borderId="17" xfId="0" applyFont="1" applyFill="1" applyBorder="1" applyAlignment="1">
      <alignment horizontal="center" vertical="center"/>
    </xf>
    <xf numFmtId="0" fontId="16" fillId="3" borderId="14" xfId="0" applyFont="1" applyFill="1" applyBorder="1" applyAlignment="1" applyProtection="1">
      <alignment horizontal="center" vertical="center"/>
      <protection locked="0"/>
    </xf>
    <xf numFmtId="0" fontId="19" fillId="3" borderId="14"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21" fillId="3" borderId="13" xfId="0" applyFont="1" applyFill="1" applyBorder="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1" fillId="3" borderId="16" xfId="0" applyFont="1" applyFill="1" applyBorder="1" applyAlignment="1">
      <alignment horizontal="center" vertical="center"/>
    </xf>
    <xf numFmtId="0" fontId="16" fillId="3" borderId="38"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16" fillId="3" borderId="16"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14" xfId="0" applyFont="1" applyFill="1" applyBorder="1" applyAlignment="1" applyProtection="1">
      <alignment horizontal="center" vertical="center" wrapText="1"/>
      <protection locked="0"/>
    </xf>
    <xf numFmtId="0" fontId="16" fillId="3" borderId="17" xfId="0" applyFont="1" applyFill="1" applyBorder="1" applyAlignment="1" applyProtection="1">
      <alignment horizontal="center" vertical="center" wrapText="1"/>
      <protection locked="0"/>
    </xf>
    <xf numFmtId="1" fontId="17" fillId="3" borderId="38" xfId="0" applyNumberFormat="1" applyFont="1" applyFill="1" applyBorder="1" applyAlignment="1">
      <alignment horizontal="center" vertical="center"/>
    </xf>
    <xf numFmtId="1" fontId="17" fillId="3" borderId="39" xfId="0" applyNumberFormat="1" applyFont="1" applyFill="1" applyBorder="1" applyAlignment="1">
      <alignment horizontal="center" vertical="center"/>
    </xf>
    <xf numFmtId="1" fontId="17" fillId="3" borderId="13" xfId="0" applyNumberFormat="1" applyFont="1" applyFill="1" applyBorder="1" applyAlignment="1">
      <alignment horizontal="center" vertical="center"/>
    </xf>
    <xf numFmtId="1" fontId="17" fillId="3" borderId="14" xfId="0" applyNumberFormat="1"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2" borderId="16" xfId="0" applyFont="1" applyFill="1" applyBorder="1" applyAlignment="1" applyProtection="1">
      <alignment vertical="center" wrapText="1"/>
      <protection locked="0"/>
    </xf>
    <xf numFmtId="0" fontId="21" fillId="2" borderId="16" xfId="0" applyFont="1" applyFill="1" applyBorder="1" applyAlignment="1" applyProtection="1">
      <alignment horizontal="center" vertical="center" wrapText="1"/>
      <protection locked="0"/>
    </xf>
    <xf numFmtId="9" fontId="19" fillId="0" borderId="0" xfId="2" applyFont="1" applyAlignment="1">
      <alignment vertical="center"/>
    </xf>
    <xf numFmtId="0" fontId="14" fillId="2" borderId="33" xfId="4" applyFont="1" applyFill="1" applyBorder="1" applyAlignment="1">
      <alignment horizontal="center" vertical="center"/>
    </xf>
    <xf numFmtId="0" fontId="14" fillId="2" borderId="10" xfId="4" applyFont="1" applyFill="1" applyBorder="1" applyAlignment="1">
      <alignment horizontal="center" vertical="center"/>
    </xf>
    <xf numFmtId="0" fontId="14" fillId="2" borderId="11"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34" xfId="4" applyFont="1" applyFill="1" applyBorder="1" applyAlignment="1">
      <alignment horizontal="center" vertical="center"/>
    </xf>
    <xf numFmtId="0" fontId="4" fillId="0" borderId="0" xfId="0" applyFont="1" applyFill="1"/>
    <xf numFmtId="0" fontId="7" fillId="0" borderId="0" xfId="0" applyFont="1" applyFill="1" applyAlignment="1">
      <alignment horizontal="left"/>
    </xf>
    <xf numFmtId="0" fontId="4" fillId="0" borderId="0" xfId="0" applyFont="1" applyFill="1" applyAlignment="1">
      <alignment horizontal="left"/>
    </xf>
    <xf numFmtId="0" fontId="7" fillId="0" borderId="0" xfId="0" applyFont="1" applyFill="1" applyAlignment="1">
      <alignment horizontal="left" vertical="center"/>
    </xf>
    <xf numFmtId="0" fontId="7" fillId="0" borderId="0" xfId="0" applyFont="1" applyFill="1"/>
    <xf numFmtId="0" fontId="4" fillId="0" borderId="0" xfId="0" applyFont="1" applyFill="1" applyAlignment="1">
      <alignment horizontal="left" vertical="center"/>
    </xf>
    <xf numFmtId="0" fontId="0" fillId="0" borderId="0" xfId="0" applyFill="1" applyAlignment="1">
      <alignment horizontal="left"/>
    </xf>
    <xf numFmtId="0" fontId="12" fillId="0" borderId="0" xfId="0" applyFont="1" applyFill="1"/>
    <xf numFmtId="0" fontId="9" fillId="0" borderId="0" xfId="0" applyFont="1" applyFill="1"/>
    <xf numFmtId="1" fontId="21" fillId="2" borderId="4" xfId="0" applyNumberFormat="1" applyFont="1" applyFill="1" applyBorder="1" applyAlignment="1" applyProtection="1">
      <alignment horizontal="center" vertical="center"/>
      <protection locked="0"/>
    </xf>
    <xf numFmtId="1" fontId="21" fillId="2" borderId="6" xfId="0" applyNumberFormat="1" applyFont="1" applyFill="1" applyBorder="1" applyAlignment="1" applyProtection="1">
      <alignment horizontal="center" vertical="center"/>
      <protection locked="0"/>
    </xf>
    <xf numFmtId="0" fontId="17" fillId="2" borderId="9" xfId="0" applyFont="1" applyFill="1" applyBorder="1" applyAlignment="1" applyProtection="1">
      <alignment horizontal="left" vertical="center" wrapText="1"/>
      <protection locked="0"/>
    </xf>
    <xf numFmtId="0" fontId="21" fillId="3" borderId="38" xfId="0" applyFont="1" applyFill="1" applyBorder="1" applyAlignment="1">
      <alignment horizontal="center" vertical="center"/>
    </xf>
    <xf numFmtId="0" fontId="22" fillId="3" borderId="39" xfId="0" applyFont="1" applyFill="1" applyBorder="1" applyAlignment="1">
      <alignment horizontal="center" vertical="center"/>
    </xf>
    <xf numFmtId="0" fontId="21" fillId="3" borderId="17" xfId="0" applyFont="1" applyFill="1" applyBorder="1" applyAlignment="1">
      <alignment horizontal="center" vertical="center"/>
    </xf>
    <xf numFmtId="1" fontId="13" fillId="3" borderId="16" xfId="0" applyNumberFormat="1" applyFont="1" applyFill="1" applyBorder="1" applyAlignment="1">
      <alignment horizontal="center" vertical="center"/>
    </xf>
    <xf numFmtId="0" fontId="19" fillId="3" borderId="10" xfId="0" applyFont="1" applyFill="1" applyBorder="1" applyAlignment="1">
      <alignment horizontal="center" vertical="center"/>
    </xf>
    <xf numFmtId="1" fontId="13" fillId="3" borderId="17" xfId="0" applyNumberFormat="1" applyFont="1" applyFill="1" applyBorder="1" applyAlignment="1">
      <alignment horizontal="center" vertical="center"/>
    </xf>
    <xf numFmtId="0" fontId="19" fillId="3" borderId="11" xfId="0" applyFont="1" applyFill="1" applyBorder="1" applyAlignment="1">
      <alignment horizontal="center" vertical="center"/>
    </xf>
    <xf numFmtId="0" fontId="19" fillId="2" borderId="13" xfId="0" applyFont="1" applyFill="1" applyBorder="1" applyAlignment="1">
      <alignment vertical="center"/>
    </xf>
    <xf numFmtId="0" fontId="4" fillId="2" borderId="28"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29" xfId="4" applyFont="1" applyFill="1" applyBorder="1" applyAlignment="1">
      <alignment horizontal="center" vertical="center"/>
    </xf>
    <xf numFmtId="0" fontId="4" fillId="2" borderId="14" xfId="4" applyFont="1" applyFill="1" applyBorder="1" applyAlignment="1">
      <alignment horizontal="center" vertical="center"/>
    </xf>
    <xf numFmtId="0" fontId="4" fillId="2" borderId="12" xfId="4" applyFont="1" applyFill="1" applyBorder="1" applyAlignment="1">
      <alignment horizontal="center" vertical="center"/>
    </xf>
    <xf numFmtId="0" fontId="4" fillId="2" borderId="30" xfId="4" applyFont="1" applyFill="1" applyBorder="1" applyAlignment="1">
      <alignment horizontal="center" vertical="center"/>
    </xf>
    <xf numFmtId="0" fontId="4" fillId="2" borderId="33"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34" xfId="4" applyFont="1" applyFill="1" applyBorder="1" applyAlignment="1">
      <alignment horizontal="center" vertical="center"/>
    </xf>
    <xf numFmtId="0" fontId="4" fillId="2" borderId="11"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35" xfId="4" applyFont="1" applyFill="1" applyBorder="1" applyAlignment="1">
      <alignment horizontal="center" vertical="center"/>
    </xf>
    <xf numFmtId="0" fontId="7" fillId="2" borderId="44" xfId="0" applyFont="1" applyFill="1" applyBorder="1" applyAlignment="1">
      <alignment horizontal="center" vertical="center"/>
    </xf>
    <xf numFmtId="0" fontId="7" fillId="2" borderId="48" xfId="0" applyFont="1" applyFill="1" applyBorder="1" applyAlignment="1">
      <alignment horizontal="center" vertical="center"/>
    </xf>
    <xf numFmtId="1" fontId="11" fillId="0" borderId="0" xfId="0" applyNumberFormat="1" applyFont="1" applyAlignment="1">
      <alignment vertical="center"/>
    </xf>
    <xf numFmtId="0" fontId="7" fillId="2" borderId="0" xfId="0" applyFont="1" applyFill="1" applyAlignment="1">
      <alignment horizontal="left"/>
    </xf>
    <xf numFmtId="0" fontId="4" fillId="2" borderId="0" xfId="0" applyFont="1" applyFill="1" applyAlignment="1">
      <alignment vertical="top" wrapText="1"/>
    </xf>
    <xf numFmtId="0" fontId="4" fillId="2" borderId="0" xfId="0" applyFont="1" applyFill="1" applyAlignment="1">
      <alignment vertical="top"/>
    </xf>
    <xf numFmtId="0" fontId="0" fillId="2" borderId="0" xfId="0" applyFill="1"/>
    <xf numFmtId="0" fontId="19" fillId="2" borderId="0" xfId="0" applyFont="1" applyFill="1" applyAlignment="1">
      <alignment horizontal="left"/>
    </xf>
    <xf numFmtId="0" fontId="19" fillId="2" borderId="0" xfId="0" applyFont="1" applyFill="1"/>
    <xf numFmtId="1" fontId="19" fillId="2" borderId="0" xfId="0" applyNumberFormat="1" applyFont="1" applyFill="1"/>
    <xf numFmtId="0" fontId="19" fillId="2" borderId="0" xfId="0" applyFont="1" applyFill="1" applyAlignment="1">
      <alignment horizontal="left" vertical="center"/>
    </xf>
    <xf numFmtId="1" fontId="19" fillId="2" borderId="0" xfId="0" applyNumberFormat="1" applyFont="1" applyFill="1" applyAlignment="1">
      <alignment vertical="center"/>
    </xf>
    <xf numFmtId="0" fontId="6" fillId="2" borderId="0" xfId="0" applyFont="1" applyFill="1" applyAlignment="1">
      <alignment vertical="center"/>
    </xf>
    <xf numFmtId="0" fontId="19" fillId="2" borderId="0" xfId="0" applyFont="1" applyFill="1" applyAlignment="1">
      <alignment horizontal="center" vertical="center"/>
    </xf>
    <xf numFmtId="0" fontId="4" fillId="3" borderId="13"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4" xfId="0" applyFont="1" applyFill="1" applyBorder="1" applyAlignment="1">
      <alignment horizontal="center" vertical="center"/>
    </xf>
    <xf numFmtId="0" fontId="30" fillId="2" borderId="0" xfId="0" applyFont="1" applyFill="1" applyAlignment="1">
      <alignment horizontal="center" vertical="center"/>
    </xf>
    <xf numFmtId="1" fontId="24" fillId="10" borderId="21" xfId="0" applyNumberFormat="1" applyFont="1" applyFill="1" applyBorder="1" applyAlignment="1">
      <alignment horizontal="center" vertical="center"/>
    </xf>
    <xf numFmtId="1" fontId="24" fillId="10" borderId="49" xfId="0" applyNumberFormat="1" applyFont="1" applyFill="1" applyBorder="1" applyAlignment="1">
      <alignment horizontal="center" vertical="center"/>
    </xf>
    <xf numFmtId="9" fontId="35" fillId="11" borderId="0" xfId="5" applyFont="1" applyFill="1" applyAlignment="1">
      <alignment vertical="center"/>
    </xf>
    <xf numFmtId="0" fontId="4" fillId="12" borderId="13" xfId="0" applyFont="1" applyFill="1" applyBorder="1" applyAlignment="1">
      <alignment horizontal="center" vertical="center"/>
    </xf>
    <xf numFmtId="0" fontId="0" fillId="0" borderId="13" xfId="0" applyBorder="1" applyAlignment="1">
      <alignment horizontal="center" vertical="center"/>
    </xf>
    <xf numFmtId="0" fontId="21" fillId="0" borderId="37" xfId="0" applyFont="1" applyBorder="1" applyAlignment="1">
      <alignment horizontal="center" vertical="center" wrapText="1"/>
    </xf>
    <xf numFmtId="0" fontId="21" fillId="0" borderId="5"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1" fontId="21" fillId="0" borderId="5" xfId="0" applyNumberFormat="1" applyFont="1" applyBorder="1" applyAlignment="1">
      <alignment horizontal="center" vertical="center"/>
    </xf>
    <xf numFmtId="1" fontId="22" fillId="0" borderId="13" xfId="0" applyNumberFormat="1" applyFont="1" applyBorder="1" applyAlignment="1">
      <alignment horizontal="center" vertical="center"/>
    </xf>
    <xf numFmtId="1" fontId="21" fillId="0" borderId="42" xfId="0" applyNumberFormat="1" applyFont="1" applyBorder="1" applyAlignment="1">
      <alignment horizontal="center" vertical="center"/>
    </xf>
    <xf numFmtId="1" fontId="21" fillId="0" borderId="50" xfId="0" applyNumberFormat="1" applyFont="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0" fontId="16" fillId="0" borderId="16" xfId="0" applyFont="1" applyBorder="1" applyAlignment="1">
      <alignment horizontal="center" vertical="center"/>
    </xf>
    <xf numFmtId="0" fontId="16" fillId="0" borderId="13" xfId="0" applyFont="1" applyBorder="1" applyAlignment="1" applyProtection="1">
      <alignment horizontal="center" vertical="center" wrapText="1"/>
      <protection locked="0"/>
    </xf>
    <xf numFmtId="167" fontId="16" fillId="0" borderId="28" xfId="0" applyNumberFormat="1" applyFont="1" applyBorder="1" applyAlignment="1" applyProtection="1">
      <alignment horizontal="center" vertical="center"/>
      <protection locked="0"/>
    </xf>
    <xf numFmtId="0" fontId="16" fillId="0" borderId="13" xfId="0" applyFont="1" applyBorder="1" applyAlignment="1" applyProtection="1">
      <alignment horizontal="left" vertical="center" wrapText="1"/>
      <protection locked="0"/>
    </xf>
    <xf numFmtId="0" fontId="17" fillId="0" borderId="13" xfId="0" applyFont="1" applyBorder="1" applyAlignment="1">
      <alignment horizontal="left" vertical="center"/>
    </xf>
    <xf numFmtId="0" fontId="17" fillId="0" borderId="13" xfId="0" applyFont="1" applyBorder="1" applyAlignment="1">
      <alignment horizontal="center" vertical="center"/>
    </xf>
    <xf numFmtId="0" fontId="17" fillId="0" borderId="29" xfId="0" applyFont="1" applyBorder="1" applyAlignment="1">
      <alignment horizontal="center" vertical="center"/>
    </xf>
    <xf numFmtId="0" fontId="17" fillId="0" borderId="18" xfId="0" applyFont="1" applyBorder="1" applyAlignment="1" applyProtection="1">
      <alignment horizontal="center" vertical="center" wrapText="1"/>
      <protection locked="0"/>
    </xf>
    <xf numFmtId="1" fontId="16" fillId="0" borderId="12" xfId="0" applyNumberFormat="1" applyFont="1" applyBorder="1" applyAlignment="1">
      <alignment horizontal="center" vertical="center"/>
    </xf>
    <xf numFmtId="1" fontId="17" fillId="0" borderId="13" xfId="0" applyNumberFormat="1" applyFont="1" applyBorder="1" applyAlignment="1">
      <alignment horizontal="center" vertical="center"/>
    </xf>
    <xf numFmtId="1" fontId="17" fillId="0" borderId="29" xfId="0" applyNumberFormat="1" applyFont="1" applyBorder="1" applyAlignment="1">
      <alignment horizontal="center" vertical="center"/>
    </xf>
    <xf numFmtId="1" fontId="16" fillId="0" borderId="18" xfId="0" applyNumberFormat="1" applyFont="1" applyBorder="1" applyAlignment="1" applyProtection="1">
      <alignment horizontal="center" vertical="center"/>
      <protection locked="0"/>
    </xf>
    <xf numFmtId="1" fontId="17" fillId="0" borderId="12" xfId="0" applyNumberFormat="1" applyFont="1" applyBorder="1" applyAlignment="1">
      <alignment horizontal="center" vertical="center"/>
    </xf>
    <xf numFmtId="0" fontId="16" fillId="0" borderId="0" xfId="0" applyFont="1" applyAlignment="1">
      <alignment vertical="center"/>
    </xf>
    <xf numFmtId="1" fontId="13" fillId="0" borderId="13" xfId="0" applyNumberFormat="1" applyFont="1" applyBorder="1" applyAlignment="1">
      <alignment horizontal="center" vertical="center"/>
    </xf>
    <xf numFmtId="1" fontId="19" fillId="0" borderId="13" xfId="0" applyNumberFormat="1" applyFont="1" applyBorder="1" applyAlignment="1">
      <alignment horizontal="center" vertical="center"/>
    </xf>
    <xf numFmtId="0" fontId="16" fillId="2" borderId="49" xfId="0" applyFont="1" applyFill="1" applyBorder="1" applyAlignment="1">
      <alignment horizontal="center" vertical="center"/>
    </xf>
    <xf numFmtId="0" fontId="16"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8" xfId="0" applyFont="1" applyFill="1" applyBorder="1" applyAlignment="1" applyProtection="1">
      <alignment horizontal="center" vertical="center" wrapText="1"/>
      <protection locked="0"/>
    </xf>
    <xf numFmtId="1" fontId="16" fillId="2" borderId="49" xfId="0" applyNumberFormat="1" applyFont="1" applyFill="1" applyBorder="1" applyAlignment="1">
      <alignment horizontal="center" vertical="center"/>
    </xf>
    <xf numFmtId="1" fontId="17" fillId="2" borderId="21" xfId="0" applyNumberFormat="1" applyFont="1" applyFill="1" applyBorder="1" applyAlignment="1">
      <alignment horizontal="center" vertical="center"/>
    </xf>
    <xf numFmtId="1" fontId="17" fillId="2" borderId="47" xfId="0" applyNumberFormat="1" applyFont="1" applyFill="1" applyBorder="1" applyAlignment="1">
      <alignment horizontal="center" vertical="center"/>
    </xf>
    <xf numFmtId="1" fontId="16" fillId="2" borderId="48" xfId="0" applyNumberFormat="1" applyFont="1" applyFill="1" applyBorder="1" applyAlignment="1" applyProtection="1">
      <alignment horizontal="center" vertical="center"/>
      <protection locked="0"/>
    </xf>
    <xf numFmtId="1" fontId="16" fillId="2" borderId="21" xfId="0" applyNumberFormat="1" applyFont="1" applyFill="1" applyBorder="1" applyAlignment="1">
      <alignment horizontal="center" vertical="center"/>
    </xf>
    <xf numFmtId="1" fontId="16" fillId="3" borderId="21" xfId="0" applyNumberFormat="1" applyFont="1" applyFill="1" applyBorder="1" applyAlignment="1">
      <alignment horizontal="center" vertical="center"/>
    </xf>
    <xf numFmtId="1" fontId="16" fillId="3" borderId="22" xfId="0" applyNumberFormat="1" applyFont="1" applyFill="1" applyBorder="1" applyAlignment="1">
      <alignment horizontal="center" vertical="center"/>
    </xf>
    <xf numFmtId="0" fontId="30" fillId="0" borderId="13" xfId="0" applyFont="1" applyBorder="1" applyAlignment="1">
      <alignment horizontal="center" vertical="center"/>
    </xf>
    <xf numFmtId="0" fontId="21" fillId="0" borderId="36" xfId="0" applyFont="1" applyBorder="1" applyAlignment="1">
      <alignment horizontal="center" vertical="center"/>
    </xf>
    <xf numFmtId="0" fontId="21" fillId="0" borderId="3" xfId="0" applyFont="1" applyBorder="1" applyAlignment="1">
      <alignment horizontal="center" vertical="center"/>
    </xf>
    <xf numFmtId="0" fontId="21" fillId="0" borderId="38" xfId="0" applyFont="1" applyBorder="1" applyAlignment="1">
      <alignment horizontal="center" vertical="center"/>
    </xf>
    <xf numFmtId="0" fontId="21" fillId="0" borderId="4" xfId="0" applyFont="1" applyBorder="1" applyAlignment="1">
      <alignment horizontal="center" vertical="center"/>
    </xf>
    <xf numFmtId="0" fontId="22" fillId="0" borderId="15" xfId="0" applyFont="1" applyBorder="1" applyAlignment="1">
      <alignment horizontal="center" vertical="center"/>
    </xf>
    <xf numFmtId="1" fontId="22" fillId="0" borderId="38" xfId="0" applyNumberFormat="1" applyFont="1" applyBorder="1" applyAlignment="1">
      <alignment horizontal="center" vertical="center"/>
    </xf>
    <xf numFmtId="1" fontId="21" fillId="0" borderId="37" xfId="0" applyNumberFormat="1" applyFont="1" applyBorder="1" applyAlignment="1">
      <alignment horizontal="center" vertical="center"/>
    </xf>
    <xf numFmtId="0" fontId="21" fillId="0" borderId="28" xfId="0" applyFont="1" applyBorder="1" applyAlignment="1">
      <alignment horizontal="center" vertical="center" wrapText="1"/>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21" fillId="0" borderId="6" xfId="0" applyFont="1" applyBorder="1" applyAlignment="1">
      <alignment horizontal="center" vertical="center"/>
    </xf>
    <xf numFmtId="0" fontId="22" fillId="0" borderId="18" xfId="0" applyFont="1" applyBorder="1" applyAlignment="1">
      <alignment horizontal="center" vertical="center"/>
    </xf>
    <xf numFmtId="0" fontId="21" fillId="0" borderId="24" xfId="0" applyFont="1" applyBorder="1" applyAlignment="1">
      <alignment horizontal="center" vertical="center"/>
    </xf>
    <xf numFmtId="1" fontId="22" fillId="0" borderId="18" xfId="0" applyNumberFormat="1" applyFont="1" applyBorder="1" applyAlignment="1">
      <alignment horizontal="center" vertical="center"/>
    </xf>
    <xf numFmtId="0" fontId="13" fillId="0" borderId="13" xfId="0" applyFont="1" applyBorder="1" applyAlignment="1">
      <alignment horizontal="center" vertical="center"/>
    </xf>
    <xf numFmtId="0" fontId="36" fillId="2" borderId="0" xfId="0" applyFont="1" applyFill="1" applyAlignment="1">
      <alignment vertical="center"/>
    </xf>
    <xf numFmtId="0" fontId="37" fillId="0" borderId="0" xfId="0" applyFont="1"/>
    <xf numFmtId="0" fontId="37" fillId="0" borderId="0" xfId="0" applyFont="1" applyAlignment="1">
      <alignment horizontal="center" vertical="center"/>
    </xf>
    <xf numFmtId="0" fontId="4" fillId="2" borderId="0" xfId="0" applyFont="1" applyFill="1" applyAlignment="1">
      <alignment horizontal="left" vertical="center"/>
    </xf>
    <xf numFmtId="1" fontId="6" fillId="2" borderId="0" xfId="0" applyNumberFormat="1" applyFont="1" applyFill="1" applyAlignment="1">
      <alignment vertical="center"/>
    </xf>
    <xf numFmtId="1" fontId="4" fillId="2" borderId="0" xfId="0" applyNumberFormat="1" applyFont="1" applyFill="1" applyAlignment="1">
      <alignment vertical="center"/>
    </xf>
    <xf numFmtId="9" fontId="19" fillId="0" borderId="0" xfId="0" applyNumberFormat="1" applyFont="1" applyAlignment="1">
      <alignment vertical="center"/>
    </xf>
    <xf numFmtId="9" fontId="19" fillId="0" borderId="0" xfId="0" applyNumberFormat="1" applyFont="1" applyAlignment="1">
      <alignment horizontal="center" vertical="center"/>
    </xf>
    <xf numFmtId="0" fontId="19" fillId="0" borderId="0" xfId="0" applyFont="1" applyAlignment="1">
      <alignment horizontal="center" vertical="center"/>
    </xf>
    <xf numFmtId="9" fontId="4" fillId="0" borderId="0" xfId="0" applyNumberFormat="1" applyFont="1" applyAlignment="1">
      <alignment vertical="center"/>
    </xf>
    <xf numFmtId="9" fontId="4" fillId="0" borderId="0" xfId="0" applyNumberFormat="1" applyFont="1" applyAlignment="1">
      <alignment horizontal="center" vertical="center"/>
    </xf>
    <xf numFmtId="0" fontId="6" fillId="2" borderId="0" xfId="0" applyFont="1" applyFill="1"/>
    <xf numFmtId="0" fontId="4" fillId="13" borderId="0" xfId="0" applyFont="1" applyFill="1"/>
    <xf numFmtId="0" fontId="4" fillId="13" borderId="0" xfId="0" applyFont="1" applyFill="1" applyAlignment="1">
      <alignment vertical="center"/>
    </xf>
    <xf numFmtId="0" fontId="6" fillId="0" borderId="8" xfId="0" applyFont="1" applyBorder="1" applyAlignment="1">
      <alignment horizontal="center"/>
    </xf>
    <xf numFmtId="0" fontId="9" fillId="0" borderId="0" xfId="0" applyFont="1"/>
    <xf numFmtId="0" fontId="14" fillId="13" borderId="8" xfId="0" applyFont="1" applyFill="1" applyBorder="1" applyAlignment="1">
      <alignment horizontal="left"/>
    </xf>
    <xf numFmtId="0" fontId="6" fillId="13" borderId="8" xfId="0" applyFont="1" applyFill="1" applyBorder="1" applyAlignment="1">
      <alignment horizontal="center"/>
    </xf>
    <xf numFmtId="0" fontId="9" fillId="13" borderId="0" xfId="0" applyFont="1" applyFill="1"/>
    <xf numFmtId="2" fontId="32" fillId="12" borderId="20" xfId="0" applyNumberFormat="1" applyFont="1" applyFill="1" applyBorder="1" applyAlignment="1" applyProtection="1">
      <alignment horizontal="center" vertical="center" wrapText="1"/>
      <protection locked="0"/>
    </xf>
    <xf numFmtId="0" fontId="32" fillId="12" borderId="49" xfId="0" applyFont="1" applyFill="1" applyBorder="1" applyAlignment="1">
      <alignment vertical="center" wrapText="1"/>
    </xf>
    <xf numFmtId="2" fontId="21" fillId="12" borderId="24" xfId="0" applyNumberFormat="1" applyFont="1" applyFill="1" applyBorder="1" applyAlignment="1" applyProtection="1">
      <alignment horizontal="center" vertical="center" wrapText="1"/>
      <protection locked="0"/>
    </xf>
    <xf numFmtId="1" fontId="13" fillId="0" borderId="5" xfId="0" applyNumberFormat="1" applyFont="1" applyBorder="1" applyAlignment="1">
      <alignment horizontal="center" vertical="center"/>
    </xf>
    <xf numFmtId="0" fontId="19" fillId="0" borderId="9" xfId="0" applyFont="1" applyBorder="1" applyAlignment="1">
      <alignment horizontal="center" vertical="center"/>
    </xf>
    <xf numFmtId="1" fontId="11" fillId="8" borderId="48" xfId="0" applyNumberFormat="1" applyFont="1" applyFill="1" applyBorder="1" applyAlignment="1">
      <alignment horizontal="center" vertical="center"/>
    </xf>
    <xf numFmtId="0" fontId="22" fillId="14" borderId="50" xfId="0" applyFont="1" applyFill="1" applyBorder="1" applyAlignment="1">
      <alignment horizontal="center" vertical="center"/>
    </xf>
    <xf numFmtId="0" fontId="21" fillId="14" borderId="5" xfId="0" applyFont="1" applyFill="1" applyBorder="1" applyAlignment="1">
      <alignment horizontal="center" vertical="center"/>
    </xf>
    <xf numFmtId="0" fontId="21" fillId="14" borderId="16" xfId="0" applyFont="1" applyFill="1" applyBorder="1" applyAlignment="1">
      <alignment horizontal="center" vertical="center"/>
    </xf>
    <xf numFmtId="0" fontId="21" fillId="14" borderId="13" xfId="0" applyFont="1" applyFill="1" applyBorder="1" applyAlignment="1" applyProtection="1">
      <alignment horizontal="center" vertical="center" wrapText="1"/>
      <protection locked="0"/>
    </xf>
    <xf numFmtId="0" fontId="21" fillId="14" borderId="14" xfId="0" applyFont="1" applyFill="1" applyBorder="1" applyAlignment="1" applyProtection="1">
      <alignment horizontal="center" vertical="center" wrapText="1"/>
      <protection locked="0"/>
    </xf>
    <xf numFmtId="0" fontId="16" fillId="12" borderId="20" xfId="0" applyFont="1" applyFill="1" applyBorder="1" applyAlignment="1" applyProtection="1">
      <alignment horizontal="center" vertical="center"/>
      <protection locked="0"/>
    </xf>
    <xf numFmtId="0" fontId="16" fillId="12" borderId="21" xfId="0" applyFont="1" applyFill="1" applyBorder="1" applyAlignment="1" applyProtection="1">
      <alignment horizontal="left" vertical="center" wrapText="1"/>
      <protection locked="0"/>
    </xf>
    <xf numFmtId="0" fontId="33" fillId="12" borderId="49" xfId="0" applyFont="1" applyFill="1" applyBorder="1" applyAlignment="1" applyProtection="1">
      <alignment horizontal="center" vertical="center" wrapText="1"/>
      <protection locked="0"/>
    </xf>
    <xf numFmtId="0" fontId="33" fillId="12" borderId="21" xfId="0" applyFont="1" applyFill="1" applyBorder="1" applyAlignment="1" applyProtection="1">
      <alignment horizontal="center" vertical="center" wrapText="1"/>
      <protection locked="0"/>
    </xf>
    <xf numFmtId="0" fontId="33" fillId="12" borderId="21" xfId="0" applyFont="1" applyFill="1" applyBorder="1" applyAlignment="1" applyProtection="1">
      <alignment vertical="center" wrapText="1"/>
      <protection locked="0"/>
    </xf>
    <xf numFmtId="0" fontId="33" fillId="12" borderId="47" xfId="0" applyFont="1" applyFill="1" applyBorder="1" applyAlignment="1" applyProtection="1">
      <alignment vertical="center" wrapText="1"/>
      <protection locked="0"/>
    </xf>
    <xf numFmtId="0" fontId="34" fillId="12" borderId="48" xfId="0" applyFont="1" applyFill="1" applyBorder="1" applyAlignment="1" applyProtection="1">
      <alignment horizontal="center" vertical="center" wrapText="1"/>
      <protection locked="0"/>
    </xf>
    <xf numFmtId="1" fontId="33" fillId="12" borderId="49" xfId="0" applyNumberFormat="1" applyFont="1" applyFill="1" applyBorder="1" applyAlignment="1">
      <alignment horizontal="center" vertical="center"/>
    </xf>
    <xf numFmtId="1" fontId="34" fillId="12" borderId="21" xfId="0" applyNumberFormat="1" applyFont="1" applyFill="1" applyBorder="1" applyAlignment="1">
      <alignment horizontal="center" vertical="center"/>
    </xf>
    <xf numFmtId="0" fontId="33" fillId="12" borderId="22" xfId="0" applyFont="1" applyFill="1" applyBorder="1" applyAlignment="1" applyProtection="1">
      <alignment horizontal="center" vertical="center" wrapText="1"/>
      <protection locked="0"/>
    </xf>
    <xf numFmtId="1" fontId="33" fillId="12" borderId="48" xfId="0" applyNumberFormat="1" applyFont="1" applyFill="1" applyBorder="1" applyAlignment="1" applyProtection="1">
      <alignment horizontal="center" vertical="center" wrapText="1"/>
      <protection locked="0"/>
    </xf>
    <xf numFmtId="1" fontId="32" fillId="12" borderId="21" xfId="0" applyNumberFormat="1" applyFont="1" applyFill="1" applyBorder="1" applyAlignment="1" applyProtection="1">
      <alignment horizontal="center" vertical="center" wrapText="1"/>
      <protection locked="0"/>
    </xf>
    <xf numFmtId="1" fontId="32" fillId="12" borderId="22" xfId="0" applyNumberFormat="1" applyFont="1" applyFill="1" applyBorder="1" applyAlignment="1" applyProtection="1">
      <alignment horizontal="center" vertical="center" wrapText="1"/>
      <protection locked="0"/>
    </xf>
    <xf numFmtId="0" fontId="13" fillId="14" borderId="21" xfId="0" applyFont="1" applyFill="1" applyBorder="1" applyAlignment="1">
      <alignment horizontal="center" vertical="center"/>
    </xf>
    <xf numFmtId="0" fontId="24" fillId="14" borderId="47" xfId="0" applyFont="1" applyFill="1" applyBorder="1" applyAlignment="1">
      <alignment horizontal="center" vertical="center"/>
    </xf>
    <xf numFmtId="0" fontId="17" fillId="14" borderId="18" xfId="0" applyFont="1" applyFill="1" applyBorder="1" applyAlignment="1" applyProtection="1">
      <alignment horizontal="center" vertical="center"/>
      <protection locked="0"/>
    </xf>
    <xf numFmtId="1" fontId="16" fillId="14" borderId="12" xfId="0" applyNumberFormat="1" applyFont="1" applyFill="1" applyBorder="1" applyAlignment="1">
      <alignment horizontal="center" vertical="center"/>
    </xf>
    <xf numFmtId="0" fontId="16" fillId="14" borderId="13" xfId="0" applyFont="1" applyFill="1" applyBorder="1" applyAlignment="1" applyProtection="1">
      <alignment horizontal="center" vertical="center"/>
      <protection locked="0"/>
    </xf>
    <xf numFmtId="0" fontId="17" fillId="14" borderId="18" xfId="0" applyFont="1" applyFill="1" applyBorder="1" applyAlignment="1">
      <alignment horizontal="center" vertical="center"/>
    </xf>
    <xf numFmtId="0" fontId="16" fillId="14" borderId="16" xfId="0" applyFont="1" applyFill="1" applyBorder="1" applyAlignment="1" applyProtection="1">
      <alignment horizontal="center" vertical="center" wrapText="1"/>
      <protection locked="0"/>
    </xf>
    <xf numFmtId="0" fontId="16" fillId="14" borderId="13" xfId="0" applyFont="1" applyFill="1" applyBorder="1" applyAlignment="1" applyProtection="1">
      <alignment horizontal="center" vertical="center" wrapText="1"/>
      <protection locked="0"/>
    </xf>
    <xf numFmtId="0" fontId="16" fillId="14" borderId="16" xfId="0" applyFont="1" applyFill="1" applyBorder="1" applyAlignment="1">
      <alignment horizontal="center" vertical="center"/>
    </xf>
    <xf numFmtId="0" fontId="16" fillId="14" borderId="14" xfId="0" applyFont="1" applyFill="1" applyBorder="1" applyAlignment="1" applyProtection="1">
      <alignment horizontal="center" vertical="center" wrapText="1"/>
      <protection locked="0"/>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9" fillId="13" borderId="12"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28" xfId="0" applyFont="1" applyFill="1" applyBorder="1" applyAlignment="1">
      <alignment horizontal="center" vertical="center"/>
    </xf>
    <xf numFmtId="0" fontId="9" fillId="13" borderId="14" xfId="0" applyFont="1" applyFill="1" applyBorder="1" applyAlignment="1">
      <alignment horizontal="center" vertical="center"/>
    </xf>
    <xf numFmtId="0" fontId="4" fillId="0" borderId="0" xfId="0" applyFont="1" applyAlignment="1">
      <alignment horizontal="left"/>
    </xf>
    <xf numFmtId="0" fontId="14" fillId="2" borderId="21" xfId="0" applyFont="1" applyFill="1" applyBorder="1" applyAlignment="1">
      <alignment horizontal="center" vertical="center" textRotation="90"/>
    </xf>
    <xf numFmtId="0" fontId="3" fillId="0" borderId="0" xfId="0" applyFont="1" applyAlignment="1">
      <alignment horizontal="center" vertical="center" wrapText="1"/>
    </xf>
    <xf numFmtId="0" fontId="12" fillId="0" borderId="0" xfId="0" applyFont="1" applyAlignment="1">
      <alignment horizontal="center" wrapText="1"/>
    </xf>
    <xf numFmtId="0" fontId="8" fillId="0" borderId="0" xfId="0" applyFont="1" applyAlignment="1">
      <alignment horizontal="center" vertical="top"/>
    </xf>
    <xf numFmtId="0" fontId="10" fillId="0" borderId="0" xfId="0" applyFont="1" applyAlignment="1">
      <alignment horizontal="center" vertical="center"/>
    </xf>
    <xf numFmtId="0" fontId="7" fillId="0" borderId="0" xfId="0" applyFont="1" applyAlignment="1">
      <alignment horizontal="left"/>
    </xf>
    <xf numFmtId="0" fontId="31" fillId="14" borderId="0" xfId="0" applyFont="1" applyFill="1" applyAlignment="1">
      <alignment horizontal="center"/>
    </xf>
    <xf numFmtId="0" fontId="4" fillId="0" borderId="0" xfId="0" applyFont="1" applyAlignment="1">
      <alignment horizontal="center" vertical="center"/>
    </xf>
    <xf numFmtId="0" fontId="13" fillId="0" borderId="0" xfId="0" applyFont="1" applyAlignment="1">
      <alignment horizontal="center"/>
    </xf>
    <xf numFmtId="0" fontId="14" fillId="2" borderId="15" xfId="4" applyFont="1" applyFill="1" applyBorder="1" applyAlignment="1">
      <alignment horizontal="center" vertical="center" wrapText="1"/>
    </xf>
    <xf numFmtId="0" fontId="14" fillId="2" borderId="18" xfId="4" applyFont="1" applyFill="1" applyBorder="1" applyAlignment="1">
      <alignment horizontal="center" vertical="center" wrapText="1"/>
    </xf>
    <xf numFmtId="0" fontId="2" fillId="2" borderId="18" xfId="4" applyFill="1" applyBorder="1" applyAlignment="1">
      <alignment horizontal="center" vertical="center" wrapText="1"/>
    </xf>
    <xf numFmtId="0" fontId="2" fillId="2" borderId="19" xfId="4" applyFill="1" applyBorder="1" applyAlignment="1">
      <alignment horizontal="center" vertical="center" wrapText="1"/>
    </xf>
    <xf numFmtId="0" fontId="15" fillId="2" borderId="58" xfId="4" applyFont="1" applyFill="1" applyBorder="1" applyAlignment="1">
      <alignment horizontal="center"/>
    </xf>
    <xf numFmtId="0" fontId="0" fillId="2" borderId="2" xfId="0" applyFill="1" applyBorder="1" applyAlignment="1">
      <alignment horizontal="center"/>
    </xf>
    <xf numFmtId="0" fontId="0" fillId="2" borderId="59" xfId="0" applyFill="1" applyBorder="1" applyAlignment="1">
      <alignment horizontal="center"/>
    </xf>
    <xf numFmtId="0" fontId="15" fillId="2" borderId="2" xfId="4" applyFont="1" applyFill="1" applyBorder="1" applyAlignment="1">
      <alignment horizontal="center"/>
    </xf>
    <xf numFmtId="0" fontId="40" fillId="0" borderId="0" xfId="0" applyFont="1" applyAlignment="1">
      <alignment horizontal="right" vertical="center"/>
    </xf>
    <xf numFmtId="0" fontId="4" fillId="0" borderId="6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7" fillId="2" borderId="42" xfId="0" applyFont="1" applyFill="1" applyBorder="1" applyAlignment="1">
      <alignment horizontal="center" vertical="center"/>
    </xf>
    <xf numFmtId="0" fontId="7" fillId="2" borderId="46" xfId="0" applyFont="1" applyFill="1" applyBorder="1" applyAlignment="1">
      <alignment horizontal="center" vertical="center"/>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0"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6" xfId="0" applyFont="1" applyFill="1" applyBorder="1" applyAlignment="1">
      <alignment horizontal="center" vertical="center"/>
    </xf>
    <xf numFmtId="0" fontId="14" fillId="2" borderId="21" xfId="0" applyFont="1" applyFill="1" applyBorder="1" applyAlignment="1">
      <alignment horizontal="center" vertical="center" textRotation="90" wrapText="1"/>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5" xfId="0" applyFont="1" applyFill="1" applyBorder="1" applyAlignment="1">
      <alignment horizontal="center" vertical="center"/>
    </xf>
    <xf numFmtId="0" fontId="7" fillId="2" borderId="49"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14" fillId="2" borderId="22" xfId="0" applyFont="1" applyFill="1" applyBorder="1" applyAlignment="1">
      <alignment horizontal="center" vertical="center" textRotation="90"/>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5" fillId="2" borderId="59" xfId="4" applyFont="1" applyFill="1" applyBorder="1" applyAlignment="1">
      <alignment horizontal="center"/>
    </xf>
    <xf numFmtId="0" fontId="0" fillId="2" borderId="2" xfId="0" applyFill="1" applyBorder="1"/>
    <xf numFmtId="0" fontId="0" fillId="2" borderId="59" xfId="0" applyFill="1" applyBorder="1"/>
    <xf numFmtId="0" fontId="14" fillId="2" borderId="65" xfId="0" applyFont="1" applyFill="1" applyBorder="1" applyAlignment="1">
      <alignment horizontal="center" vertical="center" textRotation="90" wrapText="1"/>
    </xf>
    <xf numFmtId="0" fontId="14" fillId="2" borderId="57" xfId="0" applyFont="1" applyFill="1" applyBorder="1" applyAlignment="1">
      <alignment horizontal="center" vertical="center" textRotation="90" wrapText="1"/>
    </xf>
    <xf numFmtId="0" fontId="4" fillId="0"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4" fillId="0" borderId="24"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14" fillId="2" borderId="49" xfId="0" applyFont="1" applyFill="1" applyBorder="1" applyAlignment="1">
      <alignment horizontal="center" vertical="center" textRotation="90" wrapText="1"/>
    </xf>
    <xf numFmtId="0" fontId="4" fillId="12" borderId="8" xfId="0" applyFont="1" applyFill="1" applyBorder="1" applyAlignment="1">
      <alignment horizontal="left" wrapText="1"/>
    </xf>
    <xf numFmtId="0" fontId="6" fillId="0" borderId="0" xfId="0" applyFont="1" applyAlignment="1">
      <alignment horizontal="center" vertical="center"/>
    </xf>
    <xf numFmtId="0" fontId="11" fillId="0" borderId="0" xfId="0" applyFont="1" applyAlignment="1">
      <alignment horizontal="center" vertical="top" wrapText="1"/>
    </xf>
    <xf numFmtId="0" fontId="4" fillId="12" borderId="56" xfId="0" applyFont="1" applyFill="1" applyBorder="1" applyAlignment="1">
      <alignment horizontal="left" vertical="center" wrapText="1"/>
    </xf>
    <xf numFmtId="0" fontId="4" fillId="12" borderId="55" xfId="0" applyFont="1" applyFill="1" applyBorder="1" applyAlignment="1">
      <alignment horizontal="left" vertical="center" wrapText="1"/>
    </xf>
    <xf numFmtId="0" fontId="4" fillId="12" borderId="23" xfId="0" applyFont="1" applyFill="1" applyBorder="1" applyAlignment="1">
      <alignment horizontal="left" vertical="center" wrapText="1"/>
    </xf>
    <xf numFmtId="0" fontId="4" fillId="12" borderId="56" xfId="0" applyFont="1" applyFill="1" applyBorder="1" applyAlignment="1">
      <alignment horizontal="center" vertical="center"/>
    </xf>
    <xf numFmtId="0" fontId="4" fillId="12" borderId="49" xfId="0" applyFont="1" applyFill="1" applyBorder="1" applyAlignment="1">
      <alignment horizontal="center" vertical="center"/>
    </xf>
    <xf numFmtId="0" fontId="4" fillId="12" borderId="55" xfId="0" applyFont="1" applyFill="1" applyBorder="1" applyAlignment="1">
      <alignment horizontal="center" vertical="center"/>
    </xf>
    <xf numFmtId="0" fontId="4" fillId="12" borderId="2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3" xfId="0" applyFont="1" applyFill="1" applyBorder="1" applyAlignment="1">
      <alignment horizontal="center" vertical="center"/>
    </xf>
    <xf numFmtId="0" fontId="14" fillId="2" borderId="22" xfId="0" applyFont="1" applyFill="1" applyBorder="1" applyAlignment="1">
      <alignment horizontal="center" vertical="center" textRotation="90" wrapText="1"/>
    </xf>
    <xf numFmtId="0" fontId="14" fillId="2" borderId="20" xfId="0" applyFont="1" applyFill="1" applyBorder="1" applyAlignment="1">
      <alignment horizontal="center" vertical="center" textRotation="90"/>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1" fillId="0" borderId="23" xfId="0" applyFont="1" applyBorder="1" applyAlignment="1">
      <alignment horizontal="center" vertical="center"/>
    </xf>
    <xf numFmtId="0" fontId="4" fillId="0" borderId="36"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41" xfId="0" applyFont="1" applyBorder="1" applyAlignment="1">
      <alignment horizontal="center" vertical="center" textRotation="90"/>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4" xfId="0" applyFont="1" applyBorder="1" applyAlignment="1">
      <alignment horizontal="center" vertical="center" textRotation="90"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3" xfId="0" applyFont="1" applyBorder="1" applyAlignment="1">
      <alignment horizontal="center" vertical="center" textRotation="90"/>
    </xf>
    <xf numFmtId="0" fontId="4" fillId="0" borderId="42" xfId="0" applyFont="1" applyBorder="1" applyAlignment="1">
      <alignment horizontal="center" vertical="center" textRotation="90"/>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9" xfId="0" applyFont="1" applyBorder="1" applyAlignment="1">
      <alignment horizontal="center" vertical="center" textRotation="90"/>
    </xf>
    <xf numFmtId="0" fontId="4" fillId="0" borderId="43" xfId="0" applyFont="1" applyBorder="1" applyAlignment="1">
      <alignment horizontal="center" vertical="center" textRotation="90"/>
    </xf>
    <xf numFmtId="0" fontId="4" fillId="0" borderId="13"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15" fillId="0" borderId="13"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8" xfId="0" applyFont="1" applyBorder="1" applyAlignment="1">
      <alignment horizontal="center" vertical="center" textRotation="90" wrapText="1"/>
    </xf>
    <xf numFmtId="0" fontId="4" fillId="0" borderId="33" xfId="0" applyFont="1" applyBorder="1" applyAlignment="1">
      <alignment horizontal="center" vertical="center" textRotation="90" wrapText="1"/>
    </xf>
    <xf numFmtId="0" fontId="4" fillId="0" borderId="30" xfId="0" applyFont="1" applyBorder="1" applyAlignment="1">
      <alignment horizontal="center" vertical="center" textRotation="90"/>
    </xf>
    <xf numFmtId="0" fontId="4" fillId="0" borderId="35" xfId="0" applyFont="1" applyBorder="1" applyAlignment="1">
      <alignment horizontal="center" vertical="center" textRotation="90"/>
    </xf>
    <xf numFmtId="0" fontId="13" fillId="0" borderId="33"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1" fillId="4" borderId="56" xfId="0" applyFont="1" applyFill="1" applyBorder="1" applyAlignment="1">
      <alignment horizontal="center" vertical="center"/>
    </xf>
    <xf numFmtId="0" fontId="11" fillId="4" borderId="55" xfId="0" applyFont="1" applyFill="1" applyBorder="1" applyAlignment="1">
      <alignment horizontal="center" vertical="center"/>
    </xf>
    <xf numFmtId="0" fontId="11" fillId="4" borderId="23"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24" fillId="10" borderId="69" xfId="0" applyFont="1" applyFill="1" applyBorder="1" applyAlignment="1">
      <alignment horizontal="center" vertical="center"/>
    </xf>
    <xf numFmtId="0" fontId="23" fillId="10" borderId="49" xfId="0" applyFont="1" applyFill="1" applyBorder="1" applyAlignment="1">
      <alignment horizontal="center" vertical="center"/>
    </xf>
    <xf numFmtId="0" fontId="24" fillId="10" borderId="56" xfId="0" applyFont="1" applyFill="1" applyBorder="1" applyAlignment="1">
      <alignment horizontal="left" vertical="center"/>
    </xf>
    <xf numFmtId="0" fontId="23" fillId="10" borderId="49" xfId="0" applyFont="1" applyFill="1" applyBorder="1" applyAlignment="1">
      <alignment vertical="center"/>
    </xf>
    <xf numFmtId="0" fontId="21" fillId="0" borderId="37" xfId="0" applyFont="1" applyBorder="1" applyAlignment="1">
      <alignment horizontal="center" vertical="center" wrapText="1"/>
    </xf>
    <xf numFmtId="0" fontId="23" fillId="0" borderId="40" xfId="0" applyFont="1" applyBorder="1" applyAlignment="1">
      <alignment horizontal="center" vertical="center" wrapText="1"/>
    </xf>
    <xf numFmtId="167" fontId="11" fillId="3" borderId="51" xfId="0" applyNumberFormat="1" applyFont="1" applyFill="1" applyBorder="1" applyAlignment="1">
      <alignment horizontal="center" vertical="center"/>
    </xf>
    <xf numFmtId="167" fontId="11" fillId="3" borderId="40" xfId="0" applyNumberFormat="1" applyFont="1" applyFill="1" applyBorder="1" applyAlignment="1">
      <alignment horizontal="center" vertical="center"/>
    </xf>
    <xf numFmtId="167" fontId="11" fillId="3" borderId="54" xfId="0" applyNumberFormat="1" applyFont="1" applyFill="1" applyBorder="1" applyAlignment="1">
      <alignment horizontal="center" vertical="center"/>
    </xf>
    <xf numFmtId="0" fontId="11" fillId="12" borderId="24" xfId="0" applyFont="1" applyFill="1" applyBorder="1" applyAlignment="1">
      <alignment vertical="center"/>
    </xf>
    <xf numFmtId="0" fontId="11" fillId="12" borderId="16" xfId="0" applyFont="1" applyFill="1" applyBorder="1" applyAlignment="1">
      <alignment vertical="center"/>
    </xf>
    <xf numFmtId="0" fontId="11" fillId="12" borderId="17" xfId="0" applyFont="1" applyFill="1" applyBorder="1" applyAlignment="1">
      <alignment vertical="center"/>
    </xf>
    <xf numFmtId="0" fontId="13" fillId="0" borderId="28"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4" fillId="2" borderId="8" xfId="0" applyFont="1" applyFill="1" applyBorder="1" applyAlignment="1">
      <alignment horizontal="center" vertical="center"/>
    </xf>
    <xf numFmtId="0" fontId="4" fillId="2" borderId="70" xfId="0" applyFont="1" applyFill="1" applyBorder="1" applyAlignment="1">
      <alignment horizontal="center" vertical="center"/>
    </xf>
    <xf numFmtId="167" fontId="4" fillId="2" borderId="0" xfId="0" applyNumberFormat="1" applyFont="1" applyFill="1" applyAlignment="1">
      <alignment horizontal="center" vertical="center"/>
    </xf>
    <xf numFmtId="167" fontId="4" fillId="2" borderId="27" xfId="0" applyNumberFormat="1" applyFont="1" applyFill="1" applyBorder="1" applyAlignment="1">
      <alignment horizontal="center" vertical="center"/>
    </xf>
    <xf numFmtId="0" fontId="39" fillId="12" borderId="0" xfId="0" applyFont="1" applyFill="1" applyAlignment="1">
      <alignment horizontal="justify" vertical="center"/>
    </xf>
    <xf numFmtId="0" fontId="38" fillId="12" borderId="0" xfId="0" applyFont="1" applyFill="1"/>
  </cellXfs>
  <cellStyles count="6">
    <cellStyle name="Відсотковий 2" xfId="5"/>
    <cellStyle name="Обычный" xfId="0" builtinId="0"/>
    <cellStyle name="Обычный 2" xfId="1"/>
    <cellStyle name="Обычный 2 2" xfId="4"/>
    <cellStyle name="Обычный 5" xfId="3"/>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0"/>
  <sheetViews>
    <sheetView tabSelected="1" view="pageBreakPreview" topLeftCell="A4" zoomScale="140" zoomScaleNormal="80" zoomScaleSheetLayoutView="140" workbookViewId="0">
      <selection activeCell="AL16" sqref="AL16"/>
    </sheetView>
  </sheetViews>
  <sheetFormatPr defaultRowHeight="12.75" x14ac:dyDescent="0.2"/>
  <cols>
    <col min="1" max="1" width="6.7109375" style="7" customWidth="1"/>
    <col min="2" max="41" width="3.140625" style="7" customWidth="1"/>
    <col min="42" max="42" width="4.140625" style="7" customWidth="1"/>
    <col min="43" max="43" width="3.42578125" style="7" customWidth="1"/>
    <col min="44" max="52" width="3.140625" style="7" customWidth="1"/>
    <col min="53" max="53" width="3.28515625" style="7" customWidth="1"/>
    <col min="54" max="54" width="0.140625" style="7" customWidth="1"/>
    <col min="55" max="256" width="9.140625" style="7"/>
    <col min="257" max="257" width="5.85546875" style="7" customWidth="1"/>
    <col min="258" max="258" width="3.140625" style="7" customWidth="1"/>
    <col min="259" max="308" width="2.5703125" style="7" customWidth="1"/>
    <col min="309" max="309" width="3.42578125" style="7" customWidth="1"/>
    <col min="310" max="310" width="0.140625" style="7" customWidth="1"/>
    <col min="311" max="512" width="9.140625" style="7"/>
    <col min="513" max="513" width="5.85546875" style="7" customWidth="1"/>
    <col min="514" max="514" width="3.140625" style="7" customWidth="1"/>
    <col min="515" max="564" width="2.5703125" style="7" customWidth="1"/>
    <col min="565" max="565" width="3.42578125" style="7" customWidth="1"/>
    <col min="566" max="566" width="0.140625" style="7" customWidth="1"/>
    <col min="567" max="768" width="9.140625" style="7"/>
    <col min="769" max="769" width="5.85546875" style="7" customWidth="1"/>
    <col min="770" max="770" width="3.140625" style="7" customWidth="1"/>
    <col min="771" max="820" width="2.5703125" style="7" customWidth="1"/>
    <col min="821" max="821" width="3.42578125" style="7" customWidth="1"/>
    <col min="822" max="822" width="0.140625" style="7" customWidth="1"/>
    <col min="823" max="1024" width="9.140625" style="7"/>
    <col min="1025" max="1025" width="5.85546875" style="7" customWidth="1"/>
    <col min="1026" max="1026" width="3.140625" style="7" customWidth="1"/>
    <col min="1027" max="1076" width="2.5703125" style="7" customWidth="1"/>
    <col min="1077" max="1077" width="3.42578125" style="7" customWidth="1"/>
    <col min="1078" max="1078" width="0.140625" style="7" customWidth="1"/>
    <col min="1079" max="1280" width="9.140625" style="7"/>
    <col min="1281" max="1281" width="5.85546875" style="7" customWidth="1"/>
    <col min="1282" max="1282" width="3.140625" style="7" customWidth="1"/>
    <col min="1283" max="1332" width="2.5703125" style="7" customWidth="1"/>
    <col min="1333" max="1333" width="3.42578125" style="7" customWidth="1"/>
    <col min="1334" max="1334" width="0.140625" style="7" customWidth="1"/>
    <col min="1335" max="1536" width="9.140625" style="7"/>
    <col min="1537" max="1537" width="5.85546875" style="7" customWidth="1"/>
    <col min="1538" max="1538" width="3.140625" style="7" customWidth="1"/>
    <col min="1539" max="1588" width="2.5703125" style="7" customWidth="1"/>
    <col min="1589" max="1589" width="3.42578125" style="7" customWidth="1"/>
    <col min="1590" max="1590" width="0.140625" style="7" customWidth="1"/>
    <col min="1591" max="1792" width="9.140625" style="7"/>
    <col min="1793" max="1793" width="5.85546875" style="7" customWidth="1"/>
    <col min="1794" max="1794" width="3.140625" style="7" customWidth="1"/>
    <col min="1795" max="1844" width="2.5703125" style="7" customWidth="1"/>
    <col min="1845" max="1845" width="3.42578125" style="7" customWidth="1"/>
    <col min="1846" max="1846" width="0.140625" style="7" customWidth="1"/>
    <col min="1847" max="2048" width="9.140625" style="7"/>
    <col min="2049" max="2049" width="5.85546875" style="7" customWidth="1"/>
    <col min="2050" max="2050" width="3.140625" style="7" customWidth="1"/>
    <col min="2051" max="2100" width="2.5703125" style="7" customWidth="1"/>
    <col min="2101" max="2101" width="3.42578125" style="7" customWidth="1"/>
    <col min="2102" max="2102" width="0.140625" style="7" customWidth="1"/>
    <col min="2103" max="2304" width="9.140625" style="7"/>
    <col min="2305" max="2305" width="5.85546875" style="7" customWidth="1"/>
    <col min="2306" max="2306" width="3.140625" style="7" customWidth="1"/>
    <col min="2307" max="2356" width="2.5703125" style="7" customWidth="1"/>
    <col min="2357" max="2357" width="3.42578125" style="7" customWidth="1"/>
    <col min="2358" max="2358" width="0.140625" style="7" customWidth="1"/>
    <col min="2359" max="2560" width="9.140625" style="7"/>
    <col min="2561" max="2561" width="5.85546875" style="7" customWidth="1"/>
    <col min="2562" max="2562" width="3.140625" style="7" customWidth="1"/>
    <col min="2563" max="2612" width="2.5703125" style="7" customWidth="1"/>
    <col min="2613" max="2613" width="3.42578125" style="7" customWidth="1"/>
    <col min="2614" max="2614" width="0.140625" style="7" customWidth="1"/>
    <col min="2615" max="2816" width="9.140625" style="7"/>
    <col min="2817" max="2817" width="5.85546875" style="7" customWidth="1"/>
    <col min="2818" max="2818" width="3.140625" style="7" customWidth="1"/>
    <col min="2819" max="2868" width="2.5703125" style="7" customWidth="1"/>
    <col min="2869" max="2869" width="3.42578125" style="7" customWidth="1"/>
    <col min="2870" max="2870" width="0.140625" style="7" customWidth="1"/>
    <col min="2871" max="3072" width="9.140625" style="7"/>
    <col min="3073" max="3073" width="5.85546875" style="7" customWidth="1"/>
    <col min="3074" max="3074" width="3.140625" style="7" customWidth="1"/>
    <col min="3075" max="3124" width="2.5703125" style="7" customWidth="1"/>
    <col min="3125" max="3125" width="3.42578125" style="7" customWidth="1"/>
    <col min="3126" max="3126" width="0.140625" style="7" customWidth="1"/>
    <col min="3127" max="3328" width="9.140625" style="7"/>
    <col min="3329" max="3329" width="5.85546875" style="7" customWidth="1"/>
    <col min="3330" max="3330" width="3.140625" style="7" customWidth="1"/>
    <col min="3331" max="3380" width="2.5703125" style="7" customWidth="1"/>
    <col min="3381" max="3381" width="3.42578125" style="7" customWidth="1"/>
    <col min="3382" max="3382" width="0.140625" style="7" customWidth="1"/>
    <col min="3383" max="3584" width="9.140625" style="7"/>
    <col min="3585" max="3585" width="5.85546875" style="7" customWidth="1"/>
    <col min="3586" max="3586" width="3.140625" style="7" customWidth="1"/>
    <col min="3587" max="3636" width="2.5703125" style="7" customWidth="1"/>
    <col min="3637" max="3637" width="3.42578125" style="7" customWidth="1"/>
    <col min="3638" max="3638" width="0.140625" style="7" customWidth="1"/>
    <col min="3639" max="3840" width="9.140625" style="7"/>
    <col min="3841" max="3841" width="5.85546875" style="7" customWidth="1"/>
    <col min="3842" max="3842" width="3.140625" style="7" customWidth="1"/>
    <col min="3843" max="3892" width="2.5703125" style="7" customWidth="1"/>
    <col min="3893" max="3893" width="3.42578125" style="7" customWidth="1"/>
    <col min="3894" max="3894" width="0.140625" style="7" customWidth="1"/>
    <col min="3895" max="4096" width="9.140625" style="7"/>
    <col min="4097" max="4097" width="5.85546875" style="7" customWidth="1"/>
    <col min="4098" max="4098" width="3.140625" style="7" customWidth="1"/>
    <col min="4099" max="4148" width="2.5703125" style="7" customWidth="1"/>
    <col min="4149" max="4149" width="3.42578125" style="7" customWidth="1"/>
    <col min="4150" max="4150" width="0.140625" style="7" customWidth="1"/>
    <col min="4151" max="4352" width="9.140625" style="7"/>
    <col min="4353" max="4353" width="5.85546875" style="7" customWidth="1"/>
    <col min="4354" max="4354" width="3.140625" style="7" customWidth="1"/>
    <col min="4355" max="4404" width="2.5703125" style="7" customWidth="1"/>
    <col min="4405" max="4405" width="3.42578125" style="7" customWidth="1"/>
    <col min="4406" max="4406" width="0.140625" style="7" customWidth="1"/>
    <col min="4407" max="4608" width="9.140625" style="7"/>
    <col min="4609" max="4609" width="5.85546875" style="7" customWidth="1"/>
    <col min="4610" max="4610" width="3.140625" style="7" customWidth="1"/>
    <col min="4611" max="4660" width="2.5703125" style="7" customWidth="1"/>
    <col min="4661" max="4661" width="3.42578125" style="7" customWidth="1"/>
    <col min="4662" max="4662" width="0.140625" style="7" customWidth="1"/>
    <col min="4663" max="4864" width="9.140625" style="7"/>
    <col min="4865" max="4865" width="5.85546875" style="7" customWidth="1"/>
    <col min="4866" max="4866" width="3.140625" style="7" customWidth="1"/>
    <col min="4867" max="4916" width="2.5703125" style="7" customWidth="1"/>
    <col min="4917" max="4917" width="3.42578125" style="7" customWidth="1"/>
    <col min="4918" max="4918" width="0.140625" style="7" customWidth="1"/>
    <col min="4919" max="5120" width="9.140625" style="7"/>
    <col min="5121" max="5121" width="5.85546875" style="7" customWidth="1"/>
    <col min="5122" max="5122" width="3.140625" style="7" customWidth="1"/>
    <col min="5123" max="5172" width="2.5703125" style="7" customWidth="1"/>
    <col min="5173" max="5173" width="3.42578125" style="7" customWidth="1"/>
    <col min="5174" max="5174" width="0.140625" style="7" customWidth="1"/>
    <col min="5175" max="5376" width="9.140625" style="7"/>
    <col min="5377" max="5377" width="5.85546875" style="7" customWidth="1"/>
    <col min="5378" max="5378" width="3.140625" style="7" customWidth="1"/>
    <col min="5379" max="5428" width="2.5703125" style="7" customWidth="1"/>
    <col min="5429" max="5429" width="3.42578125" style="7" customWidth="1"/>
    <col min="5430" max="5430" width="0.140625" style="7" customWidth="1"/>
    <col min="5431" max="5632" width="9.140625" style="7"/>
    <col min="5633" max="5633" width="5.85546875" style="7" customWidth="1"/>
    <col min="5634" max="5634" width="3.140625" style="7" customWidth="1"/>
    <col min="5635" max="5684" width="2.5703125" style="7" customWidth="1"/>
    <col min="5685" max="5685" width="3.42578125" style="7" customWidth="1"/>
    <col min="5686" max="5686" width="0.140625" style="7" customWidth="1"/>
    <col min="5687" max="5888" width="9.140625" style="7"/>
    <col min="5889" max="5889" width="5.85546875" style="7" customWidth="1"/>
    <col min="5890" max="5890" width="3.140625" style="7" customWidth="1"/>
    <col min="5891" max="5940" width="2.5703125" style="7" customWidth="1"/>
    <col min="5941" max="5941" width="3.42578125" style="7" customWidth="1"/>
    <col min="5942" max="5942" width="0.140625" style="7" customWidth="1"/>
    <col min="5943" max="6144" width="9.140625" style="7"/>
    <col min="6145" max="6145" width="5.85546875" style="7" customWidth="1"/>
    <col min="6146" max="6146" width="3.140625" style="7" customWidth="1"/>
    <col min="6147" max="6196" width="2.5703125" style="7" customWidth="1"/>
    <col min="6197" max="6197" width="3.42578125" style="7" customWidth="1"/>
    <col min="6198" max="6198" width="0.140625" style="7" customWidth="1"/>
    <col min="6199" max="6400" width="9.140625" style="7"/>
    <col min="6401" max="6401" width="5.85546875" style="7" customWidth="1"/>
    <col min="6402" max="6402" width="3.140625" style="7" customWidth="1"/>
    <col min="6403" max="6452" width="2.5703125" style="7" customWidth="1"/>
    <col min="6453" max="6453" width="3.42578125" style="7" customWidth="1"/>
    <col min="6454" max="6454" width="0.140625" style="7" customWidth="1"/>
    <col min="6455" max="6656" width="9.140625" style="7"/>
    <col min="6657" max="6657" width="5.85546875" style="7" customWidth="1"/>
    <col min="6658" max="6658" width="3.140625" style="7" customWidth="1"/>
    <col min="6659" max="6708" width="2.5703125" style="7" customWidth="1"/>
    <col min="6709" max="6709" width="3.42578125" style="7" customWidth="1"/>
    <col min="6710" max="6710" width="0.140625" style="7" customWidth="1"/>
    <col min="6711" max="6912" width="9.140625" style="7"/>
    <col min="6913" max="6913" width="5.85546875" style="7" customWidth="1"/>
    <col min="6914" max="6914" width="3.140625" style="7" customWidth="1"/>
    <col min="6915" max="6964" width="2.5703125" style="7" customWidth="1"/>
    <col min="6965" max="6965" width="3.42578125" style="7" customWidth="1"/>
    <col min="6966" max="6966" width="0.140625" style="7" customWidth="1"/>
    <col min="6967" max="7168" width="9.140625" style="7"/>
    <col min="7169" max="7169" width="5.85546875" style="7" customWidth="1"/>
    <col min="7170" max="7170" width="3.140625" style="7" customWidth="1"/>
    <col min="7171" max="7220" width="2.5703125" style="7" customWidth="1"/>
    <col min="7221" max="7221" width="3.42578125" style="7" customWidth="1"/>
    <col min="7222" max="7222" width="0.140625" style="7" customWidth="1"/>
    <col min="7223" max="7424" width="9.140625" style="7"/>
    <col min="7425" max="7425" width="5.85546875" style="7" customWidth="1"/>
    <col min="7426" max="7426" width="3.140625" style="7" customWidth="1"/>
    <col min="7427" max="7476" width="2.5703125" style="7" customWidth="1"/>
    <col min="7477" max="7477" width="3.42578125" style="7" customWidth="1"/>
    <col min="7478" max="7478" width="0.140625" style="7" customWidth="1"/>
    <col min="7479" max="7680" width="9.140625" style="7"/>
    <col min="7681" max="7681" width="5.85546875" style="7" customWidth="1"/>
    <col min="7682" max="7682" width="3.140625" style="7" customWidth="1"/>
    <col min="7683" max="7732" width="2.5703125" style="7" customWidth="1"/>
    <col min="7733" max="7733" width="3.42578125" style="7" customWidth="1"/>
    <col min="7734" max="7734" width="0.140625" style="7" customWidth="1"/>
    <col min="7735" max="7936" width="9.140625" style="7"/>
    <col min="7937" max="7937" width="5.85546875" style="7" customWidth="1"/>
    <col min="7938" max="7938" width="3.140625" style="7" customWidth="1"/>
    <col min="7939" max="7988" width="2.5703125" style="7" customWidth="1"/>
    <col min="7989" max="7989" width="3.42578125" style="7" customWidth="1"/>
    <col min="7990" max="7990" width="0.140625" style="7" customWidth="1"/>
    <col min="7991" max="8192" width="9.140625" style="7"/>
    <col min="8193" max="8193" width="5.85546875" style="7" customWidth="1"/>
    <col min="8194" max="8194" width="3.140625" style="7" customWidth="1"/>
    <col min="8195" max="8244" width="2.5703125" style="7" customWidth="1"/>
    <col min="8245" max="8245" width="3.42578125" style="7" customWidth="1"/>
    <col min="8246" max="8246" width="0.140625" style="7" customWidth="1"/>
    <col min="8247" max="8448" width="9.140625" style="7"/>
    <col min="8449" max="8449" width="5.85546875" style="7" customWidth="1"/>
    <col min="8450" max="8450" width="3.140625" style="7" customWidth="1"/>
    <col min="8451" max="8500" width="2.5703125" style="7" customWidth="1"/>
    <col min="8501" max="8501" width="3.42578125" style="7" customWidth="1"/>
    <col min="8502" max="8502" width="0.140625" style="7" customWidth="1"/>
    <col min="8503" max="8704" width="9.140625" style="7"/>
    <col min="8705" max="8705" width="5.85546875" style="7" customWidth="1"/>
    <col min="8706" max="8706" width="3.140625" style="7" customWidth="1"/>
    <col min="8707" max="8756" width="2.5703125" style="7" customWidth="1"/>
    <col min="8757" max="8757" width="3.42578125" style="7" customWidth="1"/>
    <col min="8758" max="8758" width="0.140625" style="7" customWidth="1"/>
    <col min="8759" max="8960" width="9.140625" style="7"/>
    <col min="8961" max="8961" width="5.85546875" style="7" customWidth="1"/>
    <col min="8962" max="8962" width="3.140625" style="7" customWidth="1"/>
    <col min="8963" max="9012" width="2.5703125" style="7" customWidth="1"/>
    <col min="9013" max="9013" width="3.42578125" style="7" customWidth="1"/>
    <col min="9014" max="9014" width="0.140625" style="7" customWidth="1"/>
    <col min="9015" max="9216" width="9.140625" style="7"/>
    <col min="9217" max="9217" width="5.85546875" style="7" customWidth="1"/>
    <col min="9218" max="9218" width="3.140625" style="7" customWidth="1"/>
    <col min="9219" max="9268" width="2.5703125" style="7" customWidth="1"/>
    <col min="9269" max="9269" width="3.42578125" style="7" customWidth="1"/>
    <col min="9270" max="9270" width="0.140625" style="7" customWidth="1"/>
    <col min="9271" max="9472" width="9.140625" style="7"/>
    <col min="9473" max="9473" width="5.85546875" style="7" customWidth="1"/>
    <col min="9474" max="9474" width="3.140625" style="7" customWidth="1"/>
    <col min="9475" max="9524" width="2.5703125" style="7" customWidth="1"/>
    <col min="9525" max="9525" width="3.42578125" style="7" customWidth="1"/>
    <col min="9526" max="9526" width="0.140625" style="7" customWidth="1"/>
    <col min="9527" max="9728" width="9.140625" style="7"/>
    <col min="9729" max="9729" width="5.85546875" style="7" customWidth="1"/>
    <col min="9730" max="9730" width="3.140625" style="7" customWidth="1"/>
    <col min="9731" max="9780" width="2.5703125" style="7" customWidth="1"/>
    <col min="9781" max="9781" width="3.42578125" style="7" customWidth="1"/>
    <col min="9782" max="9782" width="0.140625" style="7" customWidth="1"/>
    <col min="9783" max="9984" width="9.140625" style="7"/>
    <col min="9985" max="9985" width="5.85546875" style="7" customWidth="1"/>
    <col min="9986" max="9986" width="3.140625" style="7" customWidth="1"/>
    <col min="9987" max="10036" width="2.5703125" style="7" customWidth="1"/>
    <col min="10037" max="10037" width="3.42578125" style="7" customWidth="1"/>
    <col min="10038" max="10038" width="0.140625" style="7" customWidth="1"/>
    <col min="10039" max="10240" width="9.140625" style="7"/>
    <col min="10241" max="10241" width="5.85546875" style="7" customWidth="1"/>
    <col min="10242" max="10242" width="3.140625" style="7" customWidth="1"/>
    <col min="10243" max="10292" width="2.5703125" style="7" customWidth="1"/>
    <col min="10293" max="10293" width="3.42578125" style="7" customWidth="1"/>
    <col min="10294" max="10294" width="0.140625" style="7" customWidth="1"/>
    <col min="10295" max="10496" width="9.140625" style="7"/>
    <col min="10497" max="10497" width="5.85546875" style="7" customWidth="1"/>
    <col min="10498" max="10498" width="3.140625" style="7" customWidth="1"/>
    <col min="10499" max="10548" width="2.5703125" style="7" customWidth="1"/>
    <col min="10549" max="10549" width="3.42578125" style="7" customWidth="1"/>
    <col min="10550" max="10550" width="0.140625" style="7" customWidth="1"/>
    <col min="10551" max="10752" width="9.140625" style="7"/>
    <col min="10753" max="10753" width="5.85546875" style="7" customWidth="1"/>
    <col min="10754" max="10754" width="3.140625" style="7" customWidth="1"/>
    <col min="10755" max="10804" width="2.5703125" style="7" customWidth="1"/>
    <col min="10805" max="10805" width="3.42578125" style="7" customWidth="1"/>
    <col min="10806" max="10806" width="0.140625" style="7" customWidth="1"/>
    <col min="10807" max="11008" width="9.140625" style="7"/>
    <col min="11009" max="11009" width="5.85546875" style="7" customWidth="1"/>
    <col min="11010" max="11010" width="3.140625" style="7" customWidth="1"/>
    <col min="11011" max="11060" width="2.5703125" style="7" customWidth="1"/>
    <col min="11061" max="11061" width="3.42578125" style="7" customWidth="1"/>
    <col min="11062" max="11062" width="0.140625" style="7" customWidth="1"/>
    <col min="11063" max="11264" width="9.140625" style="7"/>
    <col min="11265" max="11265" width="5.85546875" style="7" customWidth="1"/>
    <col min="11266" max="11266" width="3.140625" style="7" customWidth="1"/>
    <col min="11267" max="11316" width="2.5703125" style="7" customWidth="1"/>
    <col min="11317" max="11317" width="3.42578125" style="7" customWidth="1"/>
    <col min="11318" max="11318" width="0.140625" style="7" customWidth="1"/>
    <col min="11319" max="11520" width="9.140625" style="7"/>
    <col min="11521" max="11521" width="5.85546875" style="7" customWidth="1"/>
    <col min="11522" max="11522" width="3.140625" style="7" customWidth="1"/>
    <col min="11523" max="11572" width="2.5703125" style="7" customWidth="1"/>
    <col min="11573" max="11573" width="3.42578125" style="7" customWidth="1"/>
    <col min="11574" max="11574" width="0.140625" style="7" customWidth="1"/>
    <col min="11575" max="11776" width="9.140625" style="7"/>
    <col min="11777" max="11777" width="5.85546875" style="7" customWidth="1"/>
    <col min="11778" max="11778" width="3.140625" style="7" customWidth="1"/>
    <col min="11779" max="11828" width="2.5703125" style="7" customWidth="1"/>
    <col min="11829" max="11829" width="3.42578125" style="7" customWidth="1"/>
    <col min="11830" max="11830" width="0.140625" style="7" customWidth="1"/>
    <col min="11831" max="12032" width="9.140625" style="7"/>
    <col min="12033" max="12033" width="5.85546875" style="7" customWidth="1"/>
    <col min="12034" max="12034" width="3.140625" style="7" customWidth="1"/>
    <col min="12035" max="12084" width="2.5703125" style="7" customWidth="1"/>
    <col min="12085" max="12085" width="3.42578125" style="7" customWidth="1"/>
    <col min="12086" max="12086" width="0.140625" style="7" customWidth="1"/>
    <col min="12087" max="12288" width="9.140625" style="7"/>
    <col min="12289" max="12289" width="5.85546875" style="7" customWidth="1"/>
    <col min="12290" max="12290" width="3.140625" style="7" customWidth="1"/>
    <col min="12291" max="12340" width="2.5703125" style="7" customWidth="1"/>
    <col min="12341" max="12341" width="3.42578125" style="7" customWidth="1"/>
    <col min="12342" max="12342" width="0.140625" style="7" customWidth="1"/>
    <col min="12343" max="12544" width="9.140625" style="7"/>
    <col min="12545" max="12545" width="5.85546875" style="7" customWidth="1"/>
    <col min="12546" max="12546" width="3.140625" style="7" customWidth="1"/>
    <col min="12547" max="12596" width="2.5703125" style="7" customWidth="1"/>
    <col min="12597" max="12597" width="3.42578125" style="7" customWidth="1"/>
    <col min="12598" max="12598" width="0.140625" style="7" customWidth="1"/>
    <col min="12599" max="12800" width="9.140625" style="7"/>
    <col min="12801" max="12801" width="5.85546875" style="7" customWidth="1"/>
    <col min="12802" max="12802" width="3.140625" style="7" customWidth="1"/>
    <col min="12803" max="12852" width="2.5703125" style="7" customWidth="1"/>
    <col min="12853" max="12853" width="3.42578125" style="7" customWidth="1"/>
    <col min="12854" max="12854" width="0.140625" style="7" customWidth="1"/>
    <col min="12855" max="13056" width="9.140625" style="7"/>
    <col min="13057" max="13057" width="5.85546875" style="7" customWidth="1"/>
    <col min="13058" max="13058" width="3.140625" style="7" customWidth="1"/>
    <col min="13059" max="13108" width="2.5703125" style="7" customWidth="1"/>
    <col min="13109" max="13109" width="3.42578125" style="7" customWidth="1"/>
    <col min="13110" max="13110" width="0.140625" style="7" customWidth="1"/>
    <col min="13111" max="13312" width="9.140625" style="7"/>
    <col min="13313" max="13313" width="5.85546875" style="7" customWidth="1"/>
    <col min="13314" max="13314" width="3.140625" style="7" customWidth="1"/>
    <col min="13315" max="13364" width="2.5703125" style="7" customWidth="1"/>
    <col min="13365" max="13365" width="3.42578125" style="7" customWidth="1"/>
    <col min="13366" max="13366" width="0.140625" style="7" customWidth="1"/>
    <col min="13367" max="13568" width="9.140625" style="7"/>
    <col min="13569" max="13569" width="5.85546875" style="7" customWidth="1"/>
    <col min="13570" max="13570" width="3.140625" style="7" customWidth="1"/>
    <col min="13571" max="13620" width="2.5703125" style="7" customWidth="1"/>
    <col min="13621" max="13621" width="3.42578125" style="7" customWidth="1"/>
    <col min="13622" max="13622" width="0.140625" style="7" customWidth="1"/>
    <col min="13623" max="13824" width="9.140625" style="7"/>
    <col min="13825" max="13825" width="5.85546875" style="7" customWidth="1"/>
    <col min="13826" max="13826" width="3.140625" style="7" customWidth="1"/>
    <col min="13827" max="13876" width="2.5703125" style="7" customWidth="1"/>
    <col min="13877" max="13877" width="3.42578125" style="7" customWidth="1"/>
    <col min="13878" max="13878" width="0.140625" style="7" customWidth="1"/>
    <col min="13879" max="14080" width="9.140625" style="7"/>
    <col min="14081" max="14081" width="5.85546875" style="7" customWidth="1"/>
    <col min="14082" max="14082" width="3.140625" style="7" customWidth="1"/>
    <col min="14083" max="14132" width="2.5703125" style="7" customWidth="1"/>
    <col min="14133" max="14133" width="3.42578125" style="7" customWidth="1"/>
    <col min="14134" max="14134" width="0.140625" style="7" customWidth="1"/>
    <col min="14135" max="14336" width="9.140625" style="7"/>
    <col min="14337" max="14337" width="5.85546875" style="7" customWidth="1"/>
    <col min="14338" max="14338" width="3.140625" style="7" customWidth="1"/>
    <col min="14339" max="14388" width="2.5703125" style="7" customWidth="1"/>
    <col min="14389" max="14389" width="3.42578125" style="7" customWidth="1"/>
    <col min="14390" max="14390" width="0.140625" style="7" customWidth="1"/>
    <col min="14391" max="14592" width="9.140625" style="7"/>
    <col min="14593" max="14593" width="5.85546875" style="7" customWidth="1"/>
    <col min="14594" max="14594" width="3.140625" style="7" customWidth="1"/>
    <col min="14595" max="14644" width="2.5703125" style="7" customWidth="1"/>
    <col min="14645" max="14645" width="3.42578125" style="7" customWidth="1"/>
    <col min="14646" max="14646" width="0.140625" style="7" customWidth="1"/>
    <col min="14647" max="14848" width="9.140625" style="7"/>
    <col min="14849" max="14849" width="5.85546875" style="7" customWidth="1"/>
    <col min="14850" max="14850" width="3.140625" style="7" customWidth="1"/>
    <col min="14851" max="14900" width="2.5703125" style="7" customWidth="1"/>
    <col min="14901" max="14901" width="3.42578125" style="7" customWidth="1"/>
    <col min="14902" max="14902" width="0.140625" style="7" customWidth="1"/>
    <col min="14903" max="15104" width="9.140625" style="7"/>
    <col min="15105" max="15105" width="5.85546875" style="7" customWidth="1"/>
    <col min="15106" max="15106" width="3.140625" style="7" customWidth="1"/>
    <col min="15107" max="15156" width="2.5703125" style="7" customWidth="1"/>
    <col min="15157" max="15157" width="3.42578125" style="7" customWidth="1"/>
    <col min="15158" max="15158" width="0.140625" style="7" customWidth="1"/>
    <col min="15159" max="15360" width="9.140625" style="7"/>
    <col min="15361" max="15361" width="5.85546875" style="7" customWidth="1"/>
    <col min="15362" max="15362" width="3.140625" style="7" customWidth="1"/>
    <col min="15363" max="15412" width="2.5703125" style="7" customWidth="1"/>
    <col min="15413" max="15413" width="3.42578125" style="7" customWidth="1"/>
    <col min="15414" max="15414" width="0.140625" style="7" customWidth="1"/>
    <col min="15415" max="15616" width="9.140625" style="7"/>
    <col min="15617" max="15617" width="5.85546875" style="7" customWidth="1"/>
    <col min="15618" max="15618" width="3.140625" style="7" customWidth="1"/>
    <col min="15619" max="15668" width="2.5703125" style="7" customWidth="1"/>
    <col min="15669" max="15669" width="3.42578125" style="7" customWidth="1"/>
    <col min="15670" max="15670" width="0.140625" style="7" customWidth="1"/>
    <col min="15671" max="15872" width="9.140625" style="7"/>
    <col min="15873" max="15873" width="5.85546875" style="7" customWidth="1"/>
    <col min="15874" max="15874" width="3.140625" style="7" customWidth="1"/>
    <col min="15875" max="15924" width="2.5703125" style="7" customWidth="1"/>
    <col min="15925" max="15925" width="3.42578125" style="7" customWidth="1"/>
    <col min="15926" max="15926" width="0.140625" style="7" customWidth="1"/>
    <col min="15927" max="16128" width="9.140625" style="7"/>
    <col min="16129" max="16129" width="5.85546875" style="7" customWidth="1"/>
    <col min="16130" max="16130" width="3.140625" style="7" customWidth="1"/>
    <col min="16131" max="16180" width="2.5703125" style="7" customWidth="1"/>
    <col min="16181" max="16181" width="3.42578125" style="7" customWidth="1"/>
    <col min="16182" max="16182" width="0.140625" style="7" customWidth="1"/>
    <col min="16183" max="16384" width="9.140625" style="7"/>
  </cols>
  <sheetData>
    <row r="1" spans="1:54" s="1" customFormat="1" ht="18" customHeight="1" x14ac:dyDescent="0.25">
      <c r="B1" s="2"/>
      <c r="C1" s="2"/>
      <c r="D1" s="2"/>
      <c r="E1" s="2"/>
      <c r="F1" s="2"/>
      <c r="G1" s="2"/>
      <c r="H1" s="2"/>
      <c r="I1" s="425" t="s">
        <v>186</v>
      </c>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3"/>
      <c r="AS1" s="3"/>
      <c r="AT1" s="3"/>
      <c r="AU1" s="3"/>
      <c r="AV1" s="3"/>
      <c r="AW1" s="3"/>
      <c r="AX1" s="3"/>
      <c r="AY1" s="3"/>
      <c r="AZ1" s="3"/>
      <c r="BA1" s="3"/>
      <c r="BB1" s="4"/>
    </row>
    <row r="2" spans="1:54" s="1" customFormat="1" ht="16.5" customHeight="1" x14ac:dyDescent="0.3">
      <c r="B2" s="2"/>
      <c r="C2" s="2"/>
      <c r="D2" s="2"/>
      <c r="E2" s="2"/>
      <c r="F2" s="2"/>
      <c r="G2" s="2"/>
      <c r="H2" s="2"/>
      <c r="I2" s="426" t="s">
        <v>253</v>
      </c>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T2" s="5"/>
      <c r="AU2" s="5"/>
      <c r="AV2" s="5"/>
      <c r="AW2" s="5"/>
      <c r="AX2" s="5"/>
      <c r="AY2" s="5"/>
      <c r="AZ2" s="5"/>
      <c r="BA2" s="5"/>
    </row>
    <row r="3" spans="1:54" x14ac:dyDescent="0.2">
      <c r="A3" s="6" t="s">
        <v>0</v>
      </c>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Q3" s="429" t="s">
        <v>152</v>
      </c>
      <c r="AR3" s="429"/>
      <c r="AS3" s="429"/>
      <c r="AT3" s="429"/>
      <c r="AU3" s="429"/>
      <c r="AV3" s="429"/>
      <c r="AW3" s="429"/>
      <c r="AX3" s="429"/>
      <c r="AY3" s="429"/>
      <c r="AZ3" s="429"/>
    </row>
    <row r="4" spans="1:54" ht="14.25" customHeight="1" x14ac:dyDescent="0.2">
      <c r="A4" s="7" t="s">
        <v>1</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Q4" s="423" t="s">
        <v>153</v>
      </c>
      <c r="AR4" s="423"/>
      <c r="AS4" s="423"/>
      <c r="AT4" s="423"/>
      <c r="AU4" s="423"/>
      <c r="AV4" s="423"/>
      <c r="AW4" s="423"/>
      <c r="AX4" s="423"/>
      <c r="AY4" s="423"/>
      <c r="AZ4" s="423"/>
    </row>
    <row r="5" spans="1:54" ht="15.75" customHeight="1" x14ac:dyDescent="0.2">
      <c r="A5" s="7" t="s">
        <v>2</v>
      </c>
      <c r="R5" s="428" t="s">
        <v>3</v>
      </c>
      <c r="S5" s="428"/>
      <c r="T5" s="428"/>
      <c r="U5" s="428"/>
      <c r="V5" s="428"/>
      <c r="W5" s="428"/>
      <c r="X5" s="428"/>
      <c r="Y5" s="428"/>
      <c r="Z5" s="428"/>
      <c r="AA5" s="428"/>
      <c r="AB5" s="428"/>
      <c r="AC5" s="428"/>
      <c r="AD5" s="428"/>
      <c r="AE5" s="428"/>
      <c r="AF5" s="428"/>
      <c r="AG5" s="428"/>
      <c r="AQ5" s="423" t="s">
        <v>154</v>
      </c>
      <c r="AR5" s="423"/>
      <c r="AS5" s="423"/>
      <c r="AT5" s="423"/>
      <c r="AU5" s="423"/>
      <c r="AV5" s="423"/>
      <c r="AW5" s="423"/>
      <c r="AX5" s="423"/>
      <c r="AY5" s="423"/>
      <c r="AZ5" s="423"/>
      <c r="BA5" s="423"/>
    </row>
    <row r="6" spans="1:54" ht="15.75" customHeight="1" x14ac:dyDescent="0.2">
      <c r="A6" s="7" t="s">
        <v>4</v>
      </c>
      <c r="I6" s="9"/>
      <c r="P6" s="507" t="s">
        <v>243</v>
      </c>
      <c r="Q6" s="507"/>
      <c r="R6" s="507"/>
      <c r="S6" s="507"/>
      <c r="T6" s="507"/>
      <c r="U6" s="507"/>
      <c r="V6" s="507"/>
      <c r="W6" s="507"/>
      <c r="X6" s="507"/>
      <c r="Y6" s="507"/>
      <c r="Z6" s="507"/>
      <c r="AA6" s="507"/>
      <c r="AB6" s="507"/>
      <c r="AC6" s="507"/>
      <c r="AD6" s="507"/>
      <c r="AE6" s="507"/>
      <c r="AF6" s="507"/>
      <c r="AG6" s="507"/>
      <c r="AH6" s="507"/>
      <c r="AI6" s="507"/>
      <c r="AQ6" s="423" t="s">
        <v>4</v>
      </c>
      <c r="AR6" s="423"/>
      <c r="AS6" s="423"/>
      <c r="AT6" s="423"/>
      <c r="AU6" s="423"/>
      <c r="AV6" s="423"/>
      <c r="AW6" s="423"/>
      <c r="AX6" s="423"/>
      <c r="AY6" s="423"/>
      <c r="AZ6" s="423"/>
    </row>
    <row r="7" spans="1:54" s="32" customFormat="1" ht="15" customHeight="1" x14ac:dyDescent="0.2">
      <c r="A7" s="32" t="s">
        <v>161</v>
      </c>
      <c r="B7" s="191"/>
      <c r="C7" s="191"/>
      <c r="D7" s="191"/>
      <c r="E7" s="191"/>
      <c r="F7" s="191"/>
      <c r="G7" s="191"/>
      <c r="H7" s="191"/>
      <c r="I7" s="289"/>
      <c r="P7" s="508"/>
      <c r="Q7" s="508"/>
      <c r="R7" s="508"/>
      <c r="S7" s="508"/>
      <c r="T7" s="508"/>
      <c r="U7" s="508"/>
      <c r="V7" s="508"/>
      <c r="W7" s="508"/>
      <c r="X7" s="508"/>
      <c r="Y7" s="508"/>
      <c r="Z7" s="508"/>
      <c r="AA7" s="508"/>
      <c r="AB7" s="508"/>
      <c r="AC7" s="508"/>
      <c r="AD7" s="508"/>
      <c r="AE7" s="508"/>
      <c r="AF7" s="508"/>
      <c r="AG7" s="508"/>
      <c r="AH7" s="508"/>
      <c r="AI7" s="508"/>
      <c r="AQ7" s="376" t="s">
        <v>239</v>
      </c>
      <c r="AR7" s="377"/>
      <c r="AS7" s="377"/>
      <c r="AT7" s="377"/>
      <c r="AU7" s="377"/>
      <c r="AV7" s="377"/>
      <c r="AW7" s="191"/>
      <c r="AX7" s="191"/>
    </row>
    <row r="8" spans="1:54" s="32" customFormat="1" ht="15.75" customHeight="1" x14ac:dyDescent="0.25">
      <c r="A8" s="376" t="s">
        <v>238</v>
      </c>
      <c r="B8" s="377"/>
      <c r="C8" s="377"/>
      <c r="D8" s="377"/>
      <c r="E8" s="191"/>
      <c r="F8" s="191"/>
      <c r="G8" s="191"/>
      <c r="H8" s="191"/>
      <c r="J8" s="290"/>
      <c r="K8" s="290"/>
      <c r="L8" s="290"/>
      <c r="M8" s="290"/>
      <c r="N8" s="290"/>
      <c r="O8" s="290" t="s">
        <v>258</v>
      </c>
      <c r="P8" s="508" t="s">
        <v>244</v>
      </c>
      <c r="Q8" s="508"/>
      <c r="R8" s="508"/>
      <c r="S8" s="508"/>
      <c r="T8" s="508"/>
      <c r="U8" s="508"/>
      <c r="V8" s="508"/>
      <c r="W8" s="508"/>
      <c r="X8" s="508"/>
      <c r="Y8" s="508"/>
      <c r="Z8" s="508"/>
      <c r="AA8" s="508"/>
      <c r="AB8" s="508"/>
      <c r="AC8" s="508"/>
      <c r="AD8" s="508"/>
      <c r="AE8" s="508"/>
      <c r="AF8" s="508"/>
      <c r="AG8" s="508"/>
      <c r="AH8" s="508"/>
      <c r="AI8" s="508"/>
      <c r="AJ8" s="290"/>
      <c r="AK8" s="290"/>
      <c r="AL8" s="290"/>
      <c r="AM8" s="290"/>
      <c r="AN8" s="290"/>
      <c r="AO8" s="290"/>
      <c r="AP8" s="290"/>
      <c r="AQ8" s="376" t="s">
        <v>240</v>
      </c>
      <c r="AR8" s="377"/>
      <c r="AS8" s="377"/>
      <c r="AT8" s="377"/>
      <c r="AU8" s="377"/>
      <c r="AV8" s="377"/>
      <c r="AW8" s="191"/>
      <c r="AX8" s="191"/>
      <c r="AY8" s="291"/>
      <c r="AZ8" s="291"/>
      <c r="BA8" s="292"/>
    </row>
    <row r="9" spans="1:54" ht="15.75" customHeight="1" x14ac:dyDescent="0.25">
      <c r="J9" s="10"/>
      <c r="K9" s="10"/>
      <c r="L9" s="10"/>
      <c r="M9" s="10"/>
      <c r="N9" s="10"/>
      <c r="O9" s="10"/>
      <c r="P9" s="508" t="s">
        <v>177</v>
      </c>
      <c r="Q9" s="508"/>
      <c r="R9" s="508"/>
      <c r="S9" s="508"/>
      <c r="T9" s="508"/>
      <c r="U9" s="508"/>
      <c r="V9" s="508"/>
      <c r="W9" s="508"/>
      <c r="X9" s="508"/>
      <c r="Y9" s="508"/>
      <c r="Z9" s="508"/>
      <c r="AA9" s="508"/>
      <c r="AB9" s="508"/>
      <c r="AC9" s="508"/>
      <c r="AD9" s="508"/>
      <c r="AE9" s="508"/>
      <c r="AF9" s="508"/>
      <c r="AG9" s="508"/>
      <c r="AH9" s="508"/>
      <c r="AI9" s="508"/>
      <c r="AJ9" s="10"/>
      <c r="AK9" s="10"/>
      <c r="AL9" s="10"/>
      <c r="AM9" s="10"/>
      <c r="AN9" s="10"/>
      <c r="AO9" s="10"/>
      <c r="AP9" s="10"/>
      <c r="AQ9" s="12"/>
      <c r="AR9" s="12"/>
      <c r="AS9" s="12"/>
      <c r="AT9" s="12"/>
      <c r="AU9" s="12"/>
      <c r="AV9" s="12"/>
      <c r="AW9" s="12"/>
      <c r="AX9" s="12"/>
      <c r="AY9" s="12"/>
      <c r="AZ9"/>
      <c r="BA9"/>
    </row>
    <row r="10" spans="1:54" s="254" customFormat="1" ht="13.5" x14ac:dyDescent="0.25">
      <c r="I10" s="255"/>
      <c r="P10" s="430" t="s">
        <v>258</v>
      </c>
      <c r="Q10" s="430"/>
      <c r="R10" s="430"/>
      <c r="S10" s="430"/>
      <c r="T10" s="430"/>
      <c r="U10" s="430"/>
      <c r="V10" s="430"/>
      <c r="W10" s="430"/>
      <c r="X10" s="430"/>
      <c r="Y10" s="430"/>
      <c r="Z10" s="430"/>
      <c r="AA10" s="430"/>
      <c r="AB10" s="430"/>
      <c r="AC10" s="430"/>
      <c r="AD10" s="430"/>
      <c r="AE10" s="430"/>
      <c r="AF10" s="430"/>
      <c r="AG10" s="430"/>
    </row>
    <row r="11" spans="1:54" s="254" customFormat="1" x14ac:dyDescent="0.2">
      <c r="I11" s="256"/>
      <c r="K11" s="257" t="s">
        <v>148</v>
      </c>
      <c r="V11" s="258" t="s">
        <v>147</v>
      </c>
    </row>
    <row r="12" spans="1:54" s="254" customFormat="1" ht="9.75" customHeight="1" x14ac:dyDescent="0.2">
      <c r="K12" s="259" t="s">
        <v>5</v>
      </c>
    </row>
    <row r="13" spans="1:54" s="254" customFormat="1" ht="15" x14ac:dyDescent="0.25">
      <c r="K13" s="257" t="s">
        <v>149</v>
      </c>
      <c r="L13" s="257"/>
      <c r="M13" s="257"/>
      <c r="N13" s="257"/>
      <c r="O13" s="257"/>
      <c r="P13" s="257"/>
      <c r="Q13" s="257"/>
      <c r="R13" s="257"/>
      <c r="S13" s="257"/>
      <c r="T13" s="257"/>
      <c r="U13" s="257"/>
      <c r="V13" s="257" t="s">
        <v>162</v>
      </c>
      <c r="W13" s="257"/>
      <c r="X13" s="257"/>
      <c r="Y13" s="257"/>
      <c r="Z13" s="257"/>
      <c r="AA13" s="260"/>
      <c r="AB13" s="260"/>
      <c r="AC13" s="260"/>
      <c r="AD13" s="260"/>
      <c r="AE13" s="260"/>
    </row>
    <row r="14" spans="1:54" s="254" customFormat="1" ht="11.25" customHeight="1" x14ac:dyDescent="0.25">
      <c r="K14" s="257"/>
      <c r="L14" s="257"/>
      <c r="M14" s="257"/>
      <c r="N14" s="257"/>
      <c r="O14" s="257"/>
      <c r="P14" s="257"/>
      <c r="Q14" s="257"/>
      <c r="R14" s="257"/>
      <c r="S14" s="257"/>
      <c r="T14" s="257"/>
      <c r="U14" s="257"/>
      <c r="V14" s="257"/>
      <c r="W14" s="257"/>
      <c r="X14" s="257"/>
      <c r="Y14" s="257"/>
      <c r="Z14" s="257"/>
      <c r="AA14" s="260"/>
      <c r="AB14" s="260"/>
      <c r="AC14" s="260"/>
      <c r="AD14" s="260"/>
      <c r="AE14" s="260"/>
    </row>
    <row r="15" spans="1:54" s="254" customFormat="1" x14ac:dyDescent="0.2">
      <c r="K15" s="255" t="s">
        <v>150</v>
      </c>
      <c r="L15" s="257"/>
      <c r="V15" s="258" t="s">
        <v>163</v>
      </c>
    </row>
    <row r="16" spans="1:54" s="254" customFormat="1" ht="10.5" customHeight="1" x14ac:dyDescent="0.3">
      <c r="A16" s="261"/>
      <c r="J16" s="262" t="s">
        <v>6</v>
      </c>
      <c r="K16" s="262" t="s">
        <v>6</v>
      </c>
      <c r="L16" s="262" t="s">
        <v>6</v>
      </c>
      <c r="M16" s="262" t="s">
        <v>6</v>
      </c>
      <c r="N16" s="262" t="s">
        <v>6</v>
      </c>
      <c r="O16" s="262" t="s">
        <v>6</v>
      </c>
      <c r="P16" s="262" t="s">
        <v>6</v>
      </c>
      <c r="Q16" s="262" t="s">
        <v>6</v>
      </c>
      <c r="R16" s="262" t="s">
        <v>6</v>
      </c>
      <c r="S16" s="262" t="s">
        <v>6</v>
      </c>
      <c r="T16" s="262" t="s">
        <v>6</v>
      </c>
      <c r="U16" s="262" t="s">
        <v>6</v>
      </c>
      <c r="V16" s="262" t="s">
        <v>6</v>
      </c>
    </row>
    <row r="17" spans="1:54" x14ac:dyDescent="0.2">
      <c r="B17" s="11"/>
      <c r="C17" s="11"/>
      <c r="D17" s="11"/>
      <c r="E17" s="11"/>
      <c r="F17" s="11"/>
      <c r="G17" s="11"/>
      <c r="H17" s="11"/>
      <c r="I17" s="11"/>
      <c r="J17" s="11"/>
      <c r="K17" s="11" t="s">
        <v>151</v>
      </c>
      <c r="L17" s="11"/>
      <c r="M17" s="11"/>
      <c r="N17" s="14"/>
      <c r="O17" s="14"/>
      <c r="P17" s="14"/>
      <c r="Q17" s="14"/>
      <c r="R17" s="14"/>
      <c r="S17" s="14"/>
      <c r="T17" s="14"/>
      <c r="U17" s="431" t="s">
        <v>7</v>
      </c>
      <c r="V17" s="431"/>
      <c r="W17" s="431"/>
      <c r="X17" s="431"/>
      <c r="Y17" s="431"/>
      <c r="Z17" s="431"/>
      <c r="AA17" s="431"/>
      <c r="AB17" s="431"/>
      <c r="AC17" s="431"/>
      <c r="AD17" s="431"/>
      <c r="AE17" s="431"/>
      <c r="AF17" s="431"/>
      <c r="AG17" s="431"/>
      <c r="AH17" s="441" t="s">
        <v>241</v>
      </c>
      <c r="AI17" s="441"/>
      <c r="AJ17" s="441"/>
      <c r="AK17" s="441"/>
      <c r="AL17" s="441"/>
      <c r="AM17" s="441"/>
      <c r="AN17" s="441"/>
      <c r="AO17" s="441"/>
      <c r="AP17" s="441"/>
      <c r="AQ17" s="441"/>
      <c r="AR17" s="441"/>
      <c r="AS17" s="441"/>
      <c r="AT17" s="441"/>
      <c r="AU17" s="441"/>
      <c r="AV17" s="441"/>
      <c r="AW17" s="441"/>
      <c r="AX17" s="441"/>
      <c r="AY17" s="441"/>
      <c r="AZ17" s="441"/>
      <c r="BA17" s="441"/>
      <c r="BB17" s="441"/>
    </row>
    <row r="18" spans="1:54" x14ac:dyDescent="0.2">
      <c r="AP18" s="376" t="s">
        <v>242</v>
      </c>
      <c r="AQ18" s="376"/>
      <c r="AR18" s="376"/>
      <c r="AS18" s="376"/>
      <c r="AT18" s="376"/>
      <c r="AU18" s="376"/>
      <c r="AV18" s="376"/>
    </row>
    <row r="19" spans="1:54" ht="14.25" x14ac:dyDescent="0.2">
      <c r="A19" s="432" t="s">
        <v>8</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2"/>
      <c r="BA19" s="432"/>
    </row>
    <row r="20" spans="1:54" ht="6.75" customHeight="1" thickBot="1" x14ac:dyDescent="0.25">
      <c r="AA20" s="15"/>
      <c r="AB20" s="15"/>
      <c r="AC20" s="15"/>
      <c r="AD20" s="15"/>
      <c r="AE20" s="15"/>
      <c r="AF20" s="15"/>
    </row>
    <row r="21" spans="1:54" s="16" customFormat="1" ht="15" x14ac:dyDescent="0.25">
      <c r="A21" s="433" t="s">
        <v>9</v>
      </c>
      <c r="B21" s="437" t="s">
        <v>10</v>
      </c>
      <c r="C21" s="438"/>
      <c r="D21" s="438"/>
      <c r="E21" s="438"/>
      <c r="F21" s="437" t="s">
        <v>11</v>
      </c>
      <c r="G21" s="438"/>
      <c r="H21" s="438"/>
      <c r="I21" s="438"/>
      <c r="J21" s="439"/>
      <c r="K21" s="440" t="s">
        <v>12</v>
      </c>
      <c r="L21" s="440"/>
      <c r="M21" s="440"/>
      <c r="N21" s="440"/>
      <c r="O21" s="437" t="s">
        <v>13</v>
      </c>
      <c r="P21" s="438"/>
      <c r="Q21" s="438"/>
      <c r="R21" s="439"/>
      <c r="S21" s="440" t="s">
        <v>14</v>
      </c>
      <c r="T21" s="438"/>
      <c r="U21" s="438"/>
      <c r="V21" s="438"/>
      <c r="W21" s="438"/>
      <c r="X21" s="437" t="s">
        <v>15</v>
      </c>
      <c r="Y21" s="440"/>
      <c r="Z21" s="440"/>
      <c r="AA21" s="489"/>
      <c r="AB21" s="440" t="s">
        <v>16</v>
      </c>
      <c r="AC21" s="490"/>
      <c r="AD21" s="490"/>
      <c r="AE21" s="490"/>
      <c r="AF21" s="437" t="s">
        <v>17</v>
      </c>
      <c r="AG21" s="490"/>
      <c r="AH21" s="490"/>
      <c r="AI21" s="490"/>
      <c r="AJ21" s="491"/>
      <c r="AK21" s="437" t="s">
        <v>18</v>
      </c>
      <c r="AL21" s="440"/>
      <c r="AM21" s="440"/>
      <c r="AN21" s="489"/>
      <c r="AO21" s="440" t="s">
        <v>19</v>
      </c>
      <c r="AP21" s="438"/>
      <c r="AQ21" s="438"/>
      <c r="AR21" s="438"/>
      <c r="AS21" s="437" t="s">
        <v>20</v>
      </c>
      <c r="AT21" s="490"/>
      <c r="AU21" s="490"/>
      <c r="AV21" s="490"/>
      <c r="AW21" s="491"/>
      <c r="AX21" s="440" t="s">
        <v>21</v>
      </c>
      <c r="AY21" s="438"/>
      <c r="AZ21" s="438"/>
      <c r="BA21" s="439"/>
    </row>
    <row r="22" spans="1:54" s="17" customFormat="1" ht="17.25" customHeight="1" thickBot="1" x14ac:dyDescent="0.25">
      <c r="A22" s="434"/>
      <c r="B22" s="249">
        <v>1</v>
      </c>
      <c r="C22" s="250">
        <f t="shared" ref="C22:BA22" si="0">B22+1</f>
        <v>2</v>
      </c>
      <c r="D22" s="250">
        <f t="shared" si="0"/>
        <v>3</v>
      </c>
      <c r="E22" s="253">
        <f t="shared" si="0"/>
        <v>4</v>
      </c>
      <c r="F22" s="249">
        <f t="shared" si="0"/>
        <v>5</v>
      </c>
      <c r="G22" s="250">
        <f t="shared" si="0"/>
        <v>6</v>
      </c>
      <c r="H22" s="250">
        <f t="shared" si="0"/>
        <v>7</v>
      </c>
      <c r="I22" s="250">
        <f t="shared" si="0"/>
        <v>8</v>
      </c>
      <c r="J22" s="251">
        <f t="shared" si="0"/>
        <v>9</v>
      </c>
      <c r="K22" s="252">
        <f t="shared" si="0"/>
        <v>10</v>
      </c>
      <c r="L22" s="250">
        <f t="shared" si="0"/>
        <v>11</v>
      </c>
      <c r="M22" s="250">
        <f t="shared" si="0"/>
        <v>12</v>
      </c>
      <c r="N22" s="253">
        <f t="shared" si="0"/>
        <v>13</v>
      </c>
      <c r="O22" s="249">
        <f t="shared" si="0"/>
        <v>14</v>
      </c>
      <c r="P22" s="250">
        <f t="shared" si="0"/>
        <v>15</v>
      </c>
      <c r="Q22" s="250">
        <f t="shared" si="0"/>
        <v>16</v>
      </c>
      <c r="R22" s="251">
        <f t="shared" si="0"/>
        <v>17</v>
      </c>
      <c r="S22" s="252">
        <f t="shared" si="0"/>
        <v>18</v>
      </c>
      <c r="T22" s="250">
        <f t="shared" si="0"/>
        <v>19</v>
      </c>
      <c r="U22" s="250">
        <f t="shared" si="0"/>
        <v>20</v>
      </c>
      <c r="V22" s="250">
        <f t="shared" si="0"/>
        <v>21</v>
      </c>
      <c r="W22" s="253">
        <f t="shared" si="0"/>
        <v>22</v>
      </c>
      <c r="X22" s="249">
        <f t="shared" si="0"/>
        <v>23</v>
      </c>
      <c r="Y22" s="250">
        <f t="shared" si="0"/>
        <v>24</v>
      </c>
      <c r="Z22" s="250">
        <f t="shared" si="0"/>
        <v>25</v>
      </c>
      <c r="AA22" s="251">
        <f t="shared" si="0"/>
        <v>26</v>
      </c>
      <c r="AB22" s="252">
        <f t="shared" si="0"/>
        <v>27</v>
      </c>
      <c r="AC22" s="250">
        <f t="shared" si="0"/>
        <v>28</v>
      </c>
      <c r="AD22" s="250">
        <f t="shared" si="0"/>
        <v>29</v>
      </c>
      <c r="AE22" s="253">
        <f t="shared" si="0"/>
        <v>30</v>
      </c>
      <c r="AF22" s="249">
        <f t="shared" si="0"/>
        <v>31</v>
      </c>
      <c r="AG22" s="250">
        <f t="shared" si="0"/>
        <v>32</v>
      </c>
      <c r="AH22" s="250">
        <f t="shared" si="0"/>
        <v>33</v>
      </c>
      <c r="AI22" s="250">
        <f t="shared" si="0"/>
        <v>34</v>
      </c>
      <c r="AJ22" s="251">
        <f t="shared" si="0"/>
        <v>35</v>
      </c>
      <c r="AK22" s="249">
        <f t="shared" si="0"/>
        <v>36</v>
      </c>
      <c r="AL22" s="250">
        <f t="shared" si="0"/>
        <v>37</v>
      </c>
      <c r="AM22" s="250">
        <f t="shared" si="0"/>
        <v>38</v>
      </c>
      <c r="AN22" s="251">
        <f t="shared" si="0"/>
        <v>39</v>
      </c>
      <c r="AO22" s="252">
        <f t="shared" si="0"/>
        <v>40</v>
      </c>
      <c r="AP22" s="250">
        <f t="shared" si="0"/>
        <v>41</v>
      </c>
      <c r="AQ22" s="250">
        <f t="shared" si="0"/>
        <v>42</v>
      </c>
      <c r="AR22" s="253">
        <f t="shared" si="0"/>
        <v>43</v>
      </c>
      <c r="AS22" s="249">
        <f t="shared" si="0"/>
        <v>44</v>
      </c>
      <c r="AT22" s="250">
        <f t="shared" si="0"/>
        <v>45</v>
      </c>
      <c r="AU22" s="250">
        <f t="shared" si="0"/>
        <v>46</v>
      </c>
      <c r="AV22" s="250">
        <f t="shared" si="0"/>
        <v>47</v>
      </c>
      <c r="AW22" s="251">
        <f t="shared" si="0"/>
        <v>48</v>
      </c>
      <c r="AX22" s="252">
        <f t="shared" si="0"/>
        <v>49</v>
      </c>
      <c r="AY22" s="250">
        <f t="shared" si="0"/>
        <v>50</v>
      </c>
      <c r="AZ22" s="250">
        <f t="shared" si="0"/>
        <v>51</v>
      </c>
      <c r="BA22" s="251">
        <f t="shared" si="0"/>
        <v>52</v>
      </c>
    </row>
    <row r="23" spans="1:54" s="32" customFormat="1" ht="12.75" customHeight="1" x14ac:dyDescent="0.2">
      <c r="A23" s="435"/>
      <c r="B23" s="274">
        <v>2</v>
      </c>
      <c r="C23" s="275">
        <v>9</v>
      </c>
      <c r="D23" s="275">
        <v>16</v>
      </c>
      <c r="E23" s="276">
        <v>23</v>
      </c>
      <c r="F23" s="274">
        <v>30</v>
      </c>
      <c r="G23" s="275">
        <v>7</v>
      </c>
      <c r="H23" s="275">
        <v>14</v>
      </c>
      <c r="I23" s="275">
        <v>21</v>
      </c>
      <c r="J23" s="277">
        <v>28</v>
      </c>
      <c r="K23" s="278">
        <v>4</v>
      </c>
      <c r="L23" s="275">
        <v>11</v>
      </c>
      <c r="M23" s="275">
        <v>18</v>
      </c>
      <c r="N23" s="276">
        <v>25</v>
      </c>
      <c r="O23" s="274">
        <v>2</v>
      </c>
      <c r="P23" s="275">
        <v>9</v>
      </c>
      <c r="Q23" s="275">
        <v>16</v>
      </c>
      <c r="R23" s="277">
        <v>23</v>
      </c>
      <c r="S23" s="278">
        <v>30</v>
      </c>
      <c r="T23" s="275">
        <v>6</v>
      </c>
      <c r="U23" s="275">
        <v>13</v>
      </c>
      <c r="V23" s="275">
        <v>20</v>
      </c>
      <c r="W23" s="276">
        <v>27</v>
      </c>
      <c r="X23" s="274">
        <v>3</v>
      </c>
      <c r="Y23" s="275">
        <v>10</v>
      </c>
      <c r="Z23" s="275">
        <v>17</v>
      </c>
      <c r="AA23" s="277">
        <v>24</v>
      </c>
      <c r="AB23" s="278">
        <v>3</v>
      </c>
      <c r="AC23" s="275">
        <v>10</v>
      </c>
      <c r="AD23" s="275">
        <v>17</v>
      </c>
      <c r="AE23" s="276">
        <v>24</v>
      </c>
      <c r="AF23" s="274">
        <v>31</v>
      </c>
      <c r="AG23" s="275">
        <v>7</v>
      </c>
      <c r="AH23" s="275">
        <v>14</v>
      </c>
      <c r="AI23" s="275">
        <v>21</v>
      </c>
      <c r="AJ23" s="279">
        <v>28</v>
      </c>
      <c r="AK23" s="274">
        <v>5</v>
      </c>
      <c r="AL23" s="275">
        <v>12</v>
      </c>
      <c r="AM23" s="275">
        <v>19</v>
      </c>
      <c r="AN23" s="277">
        <v>26</v>
      </c>
      <c r="AO23" s="278">
        <v>2</v>
      </c>
      <c r="AP23" s="275">
        <v>9</v>
      </c>
      <c r="AQ23" s="275">
        <v>16</v>
      </c>
      <c r="AR23" s="276">
        <v>23</v>
      </c>
      <c r="AS23" s="274">
        <v>30</v>
      </c>
      <c r="AT23" s="278">
        <v>7</v>
      </c>
      <c r="AU23" s="275">
        <v>14</v>
      </c>
      <c r="AV23" s="275">
        <v>21</v>
      </c>
      <c r="AW23" s="277">
        <v>28</v>
      </c>
      <c r="AX23" s="278">
        <v>4</v>
      </c>
      <c r="AY23" s="278">
        <v>11</v>
      </c>
      <c r="AZ23" s="275">
        <v>18</v>
      </c>
      <c r="BA23" s="277">
        <v>25</v>
      </c>
    </row>
    <row r="24" spans="1:54" s="32" customFormat="1" ht="13.5" customHeight="1" thickBot="1" x14ac:dyDescent="0.25">
      <c r="A24" s="436"/>
      <c r="B24" s="280">
        <v>8</v>
      </c>
      <c r="C24" s="281">
        <v>15</v>
      </c>
      <c r="D24" s="281">
        <v>22</v>
      </c>
      <c r="E24" s="282">
        <v>29</v>
      </c>
      <c r="F24" s="280">
        <v>6</v>
      </c>
      <c r="G24" s="281">
        <v>13</v>
      </c>
      <c r="H24" s="281">
        <v>20</v>
      </c>
      <c r="I24" s="281">
        <v>27</v>
      </c>
      <c r="J24" s="283">
        <v>3</v>
      </c>
      <c r="K24" s="284">
        <v>10</v>
      </c>
      <c r="L24" s="281">
        <v>17</v>
      </c>
      <c r="M24" s="281">
        <v>24</v>
      </c>
      <c r="N24" s="282">
        <v>1</v>
      </c>
      <c r="O24" s="280">
        <v>8</v>
      </c>
      <c r="P24" s="281">
        <v>15</v>
      </c>
      <c r="Q24" s="281">
        <v>22</v>
      </c>
      <c r="R24" s="283">
        <v>29</v>
      </c>
      <c r="S24" s="284">
        <v>5</v>
      </c>
      <c r="T24" s="281">
        <v>12</v>
      </c>
      <c r="U24" s="281">
        <v>19</v>
      </c>
      <c r="V24" s="281">
        <v>26</v>
      </c>
      <c r="W24" s="282">
        <v>2</v>
      </c>
      <c r="X24" s="280">
        <v>9</v>
      </c>
      <c r="Y24" s="281">
        <v>16</v>
      </c>
      <c r="Z24" s="281">
        <v>23</v>
      </c>
      <c r="AA24" s="283">
        <v>2</v>
      </c>
      <c r="AB24" s="284">
        <v>9</v>
      </c>
      <c r="AC24" s="281">
        <v>16</v>
      </c>
      <c r="AD24" s="281">
        <v>23</v>
      </c>
      <c r="AE24" s="282">
        <v>30</v>
      </c>
      <c r="AF24" s="280">
        <v>6</v>
      </c>
      <c r="AG24" s="281">
        <v>13</v>
      </c>
      <c r="AH24" s="281">
        <v>20</v>
      </c>
      <c r="AI24" s="281">
        <v>27</v>
      </c>
      <c r="AJ24" s="285">
        <v>4</v>
      </c>
      <c r="AK24" s="280">
        <v>11</v>
      </c>
      <c r="AL24" s="281">
        <v>18</v>
      </c>
      <c r="AM24" s="281">
        <v>25</v>
      </c>
      <c r="AN24" s="283">
        <v>1</v>
      </c>
      <c r="AO24" s="284">
        <v>8</v>
      </c>
      <c r="AP24" s="281">
        <v>15</v>
      </c>
      <c r="AQ24" s="281">
        <v>22</v>
      </c>
      <c r="AR24" s="282">
        <v>29</v>
      </c>
      <c r="AS24" s="280">
        <v>6</v>
      </c>
      <c r="AT24" s="284">
        <v>13</v>
      </c>
      <c r="AU24" s="281">
        <v>20</v>
      </c>
      <c r="AV24" s="281">
        <v>27</v>
      </c>
      <c r="AW24" s="283">
        <v>3</v>
      </c>
      <c r="AX24" s="284">
        <v>10</v>
      </c>
      <c r="AY24" s="284">
        <v>17</v>
      </c>
      <c r="AZ24" s="281">
        <v>24</v>
      </c>
      <c r="BA24" s="283">
        <v>31</v>
      </c>
    </row>
    <row r="25" spans="1:54" s="32" customFormat="1" x14ac:dyDescent="0.2">
      <c r="A25" s="43" t="s">
        <v>22</v>
      </c>
      <c r="B25" s="113" t="s">
        <v>23</v>
      </c>
      <c r="C25" s="190" t="s">
        <v>23</v>
      </c>
      <c r="D25" s="190" t="s">
        <v>23</v>
      </c>
      <c r="E25" s="115" t="s">
        <v>23</v>
      </c>
      <c r="F25" s="192" t="s">
        <v>23</v>
      </c>
      <c r="G25" s="116" t="s">
        <v>23</v>
      </c>
      <c r="H25" s="114" t="s">
        <v>23</v>
      </c>
      <c r="I25" s="114" t="s">
        <v>23</v>
      </c>
      <c r="J25" s="117" t="s">
        <v>23</v>
      </c>
      <c r="K25" s="113" t="s">
        <v>23</v>
      </c>
      <c r="L25" s="190" t="s">
        <v>23</v>
      </c>
      <c r="M25" s="190" t="s">
        <v>23</v>
      </c>
      <c r="N25" s="115" t="s">
        <v>23</v>
      </c>
      <c r="O25" s="113" t="s">
        <v>23</v>
      </c>
      <c r="P25" s="116" t="s">
        <v>23</v>
      </c>
      <c r="Q25" s="114" t="s">
        <v>24</v>
      </c>
      <c r="R25" s="185" t="s">
        <v>24</v>
      </c>
      <c r="S25" s="113" t="s">
        <v>25</v>
      </c>
      <c r="T25" s="190" t="s">
        <v>25</v>
      </c>
      <c r="U25" s="190" t="s">
        <v>25</v>
      </c>
      <c r="V25" s="118" t="s">
        <v>26</v>
      </c>
      <c r="W25" s="186" t="s">
        <v>26</v>
      </c>
      <c r="X25" s="189" t="s">
        <v>26</v>
      </c>
      <c r="Y25" s="190" t="s">
        <v>26</v>
      </c>
      <c r="Z25" s="190" t="s">
        <v>23</v>
      </c>
      <c r="AA25" s="185" t="s">
        <v>23</v>
      </c>
      <c r="AB25" s="113" t="s">
        <v>23</v>
      </c>
      <c r="AC25" s="190" t="s">
        <v>23</v>
      </c>
      <c r="AD25" s="190" t="s">
        <v>23</v>
      </c>
      <c r="AE25" s="115" t="s">
        <v>23</v>
      </c>
      <c r="AF25" s="189" t="s">
        <v>23</v>
      </c>
      <c r="AG25" s="190" t="s">
        <v>23</v>
      </c>
      <c r="AH25" s="190" t="s">
        <v>23</v>
      </c>
      <c r="AI25" s="190" t="s">
        <v>23</v>
      </c>
      <c r="AJ25" s="185" t="s">
        <v>23</v>
      </c>
      <c r="AK25" s="113" t="s">
        <v>23</v>
      </c>
      <c r="AL25" s="190" t="s">
        <v>23</v>
      </c>
      <c r="AM25" s="190" t="s">
        <v>23</v>
      </c>
      <c r="AN25" s="115" t="s">
        <v>23</v>
      </c>
      <c r="AO25" s="190" t="s">
        <v>24</v>
      </c>
      <c r="AP25" s="190" t="s">
        <v>24</v>
      </c>
      <c r="AQ25" s="189" t="s">
        <v>25</v>
      </c>
      <c r="AR25" s="115" t="s">
        <v>25</v>
      </c>
      <c r="AS25" s="113" t="s">
        <v>25</v>
      </c>
      <c r="AT25" s="418" t="s">
        <v>25</v>
      </c>
      <c r="AU25" s="417" t="s">
        <v>25</v>
      </c>
      <c r="AV25" s="417" t="s">
        <v>25</v>
      </c>
      <c r="AW25" s="115" t="s">
        <v>25</v>
      </c>
      <c r="AX25" s="189" t="s">
        <v>25</v>
      </c>
      <c r="AY25" s="190" t="s">
        <v>25</v>
      </c>
      <c r="AZ25" s="190" t="s">
        <v>25</v>
      </c>
      <c r="BA25" s="115" t="s">
        <v>25</v>
      </c>
    </row>
    <row r="26" spans="1:54" s="32" customFormat="1" x14ac:dyDescent="0.2">
      <c r="A26" s="43" t="s">
        <v>155</v>
      </c>
      <c r="B26" s="113" t="s">
        <v>23</v>
      </c>
      <c r="C26" s="190" t="s">
        <v>23</v>
      </c>
      <c r="D26" s="190" t="s">
        <v>23</v>
      </c>
      <c r="E26" s="115" t="s">
        <v>23</v>
      </c>
      <c r="F26" s="189" t="s">
        <v>23</v>
      </c>
      <c r="G26" s="116" t="s">
        <v>23</v>
      </c>
      <c r="H26" s="114" t="s">
        <v>23</v>
      </c>
      <c r="I26" s="114" t="s">
        <v>23</v>
      </c>
      <c r="J26" s="117" t="s">
        <v>23</v>
      </c>
      <c r="K26" s="113" t="s">
        <v>23</v>
      </c>
      <c r="L26" s="190" t="s">
        <v>23</v>
      </c>
      <c r="M26" s="190" t="s">
        <v>23</v>
      </c>
      <c r="N26" s="115" t="s">
        <v>23</v>
      </c>
      <c r="O26" s="113" t="s">
        <v>23</v>
      </c>
      <c r="P26" s="116" t="s">
        <v>23</v>
      </c>
      <c r="Q26" s="114" t="s">
        <v>24</v>
      </c>
      <c r="R26" s="185" t="s">
        <v>24</v>
      </c>
      <c r="S26" s="193" t="s">
        <v>25</v>
      </c>
      <c r="T26" s="181" t="s">
        <v>25</v>
      </c>
      <c r="U26" s="181" t="s">
        <v>25</v>
      </c>
      <c r="V26" s="181" t="s">
        <v>26</v>
      </c>
      <c r="W26" s="188" t="s">
        <v>26</v>
      </c>
      <c r="X26" s="180" t="s">
        <v>26</v>
      </c>
      <c r="Y26" s="181" t="s">
        <v>26</v>
      </c>
      <c r="Z26" s="181" t="s">
        <v>23</v>
      </c>
      <c r="AA26" s="187" t="s">
        <v>23</v>
      </c>
      <c r="AB26" s="193" t="s">
        <v>23</v>
      </c>
      <c r="AC26" s="181" t="s">
        <v>23</v>
      </c>
      <c r="AD26" s="181" t="s">
        <v>23</v>
      </c>
      <c r="AE26" s="194" t="s">
        <v>23</v>
      </c>
      <c r="AF26" s="180" t="s">
        <v>23</v>
      </c>
      <c r="AG26" s="181" t="s">
        <v>23</v>
      </c>
      <c r="AH26" s="181" t="s">
        <v>23</v>
      </c>
      <c r="AI26" s="181" t="s">
        <v>23</v>
      </c>
      <c r="AJ26" s="187" t="s">
        <v>23</v>
      </c>
      <c r="AK26" s="193" t="s">
        <v>23</v>
      </c>
      <c r="AL26" s="181" t="s">
        <v>23</v>
      </c>
      <c r="AM26" s="181" t="s">
        <v>23</v>
      </c>
      <c r="AN26" s="194" t="s">
        <v>23</v>
      </c>
      <c r="AO26" s="181" t="s">
        <v>24</v>
      </c>
      <c r="AP26" s="181" t="s">
        <v>24</v>
      </c>
      <c r="AQ26" s="189" t="s">
        <v>25</v>
      </c>
      <c r="AR26" s="194" t="s">
        <v>25</v>
      </c>
      <c r="AS26" s="421" t="s">
        <v>220</v>
      </c>
      <c r="AT26" s="419" t="s">
        <v>220</v>
      </c>
      <c r="AU26" s="420" t="s">
        <v>220</v>
      </c>
      <c r="AV26" s="420" t="s">
        <v>220</v>
      </c>
      <c r="AW26" s="422" t="s">
        <v>220</v>
      </c>
      <c r="AX26" s="189" t="s">
        <v>25</v>
      </c>
      <c r="AY26" s="190" t="s">
        <v>25</v>
      </c>
      <c r="AZ26" s="190" t="s">
        <v>25</v>
      </c>
      <c r="BA26" s="115" t="s">
        <v>25</v>
      </c>
    </row>
    <row r="27" spans="1:54" s="32" customFormat="1" x14ac:dyDescent="0.2">
      <c r="A27" s="43" t="s">
        <v>28</v>
      </c>
      <c r="B27" s="113" t="s">
        <v>23</v>
      </c>
      <c r="C27" s="190" t="s">
        <v>23</v>
      </c>
      <c r="D27" s="190" t="s">
        <v>23</v>
      </c>
      <c r="E27" s="115" t="s">
        <v>23</v>
      </c>
      <c r="F27" s="189" t="s">
        <v>23</v>
      </c>
      <c r="G27" s="116" t="s">
        <v>23</v>
      </c>
      <c r="H27" s="114" t="s">
        <v>23</v>
      </c>
      <c r="I27" s="114" t="s">
        <v>23</v>
      </c>
      <c r="J27" s="117" t="s">
        <v>23</v>
      </c>
      <c r="K27" s="113" t="s">
        <v>23</v>
      </c>
      <c r="L27" s="190" t="s">
        <v>23</v>
      </c>
      <c r="M27" s="190" t="s">
        <v>23</v>
      </c>
      <c r="N27" s="115" t="s">
        <v>23</v>
      </c>
      <c r="O27" s="113" t="s">
        <v>23</v>
      </c>
      <c r="P27" s="116" t="s">
        <v>23</v>
      </c>
      <c r="Q27" s="114" t="s">
        <v>24</v>
      </c>
      <c r="R27" s="185" t="s">
        <v>24</v>
      </c>
      <c r="S27" s="193" t="s">
        <v>25</v>
      </c>
      <c r="T27" s="181" t="s">
        <v>25</v>
      </c>
      <c r="U27" s="181" t="s">
        <v>25</v>
      </c>
      <c r="V27" s="181" t="s">
        <v>26</v>
      </c>
      <c r="W27" s="188" t="s">
        <v>26</v>
      </c>
      <c r="X27" s="180" t="s">
        <v>26</v>
      </c>
      <c r="Y27" s="181" t="s">
        <v>26</v>
      </c>
      <c r="Z27" s="181" t="s">
        <v>23</v>
      </c>
      <c r="AA27" s="187" t="s">
        <v>23</v>
      </c>
      <c r="AB27" s="193" t="s">
        <v>23</v>
      </c>
      <c r="AC27" s="181" t="s">
        <v>23</v>
      </c>
      <c r="AD27" s="181" t="s">
        <v>23</v>
      </c>
      <c r="AE27" s="194" t="s">
        <v>23</v>
      </c>
      <c r="AF27" s="180" t="s">
        <v>23</v>
      </c>
      <c r="AG27" s="181" t="s">
        <v>23</v>
      </c>
      <c r="AH27" s="181" t="s">
        <v>23</v>
      </c>
      <c r="AI27" s="181" t="s">
        <v>23</v>
      </c>
      <c r="AJ27" s="187" t="s">
        <v>23</v>
      </c>
      <c r="AK27" s="193" t="s">
        <v>23</v>
      </c>
      <c r="AL27" s="181" t="s">
        <v>23</v>
      </c>
      <c r="AM27" s="181" t="s">
        <v>23</v>
      </c>
      <c r="AN27" s="194" t="s">
        <v>23</v>
      </c>
      <c r="AO27" s="181" t="s">
        <v>24</v>
      </c>
      <c r="AP27" s="181" t="s">
        <v>24</v>
      </c>
      <c r="AQ27" s="189" t="s">
        <v>25</v>
      </c>
      <c r="AR27" s="194" t="s">
        <v>25</v>
      </c>
      <c r="AS27" s="193" t="s">
        <v>25</v>
      </c>
      <c r="AT27" s="418" t="s">
        <v>25</v>
      </c>
      <c r="AU27" s="417" t="s">
        <v>25</v>
      </c>
      <c r="AV27" s="417" t="s">
        <v>25</v>
      </c>
      <c r="AW27" s="115" t="s">
        <v>25</v>
      </c>
      <c r="AX27" s="189" t="s">
        <v>25</v>
      </c>
      <c r="AY27" s="190" t="s">
        <v>25</v>
      </c>
      <c r="AZ27" s="190" t="s">
        <v>25</v>
      </c>
      <c r="BA27" s="115" t="s">
        <v>25</v>
      </c>
    </row>
    <row r="28" spans="1:54" s="32" customFormat="1" ht="13.5" thickBot="1" x14ac:dyDescent="0.25">
      <c r="A28" s="119" t="s">
        <v>29</v>
      </c>
      <c r="B28" s="120" t="s">
        <v>23</v>
      </c>
      <c r="C28" s="184" t="s">
        <v>23</v>
      </c>
      <c r="D28" s="184" t="s">
        <v>23</v>
      </c>
      <c r="E28" s="122" t="s">
        <v>23</v>
      </c>
      <c r="F28" s="123" t="s">
        <v>23</v>
      </c>
      <c r="G28" s="123" t="s">
        <v>23</v>
      </c>
      <c r="H28" s="121" t="s">
        <v>23</v>
      </c>
      <c r="I28" s="121" t="s">
        <v>23</v>
      </c>
      <c r="J28" s="124" t="s">
        <v>23</v>
      </c>
      <c r="K28" s="120" t="s">
        <v>23</v>
      </c>
      <c r="L28" s="184" t="s">
        <v>23</v>
      </c>
      <c r="M28" s="184" t="s">
        <v>23</v>
      </c>
      <c r="N28" s="122" t="s">
        <v>23</v>
      </c>
      <c r="O28" s="120" t="s">
        <v>23</v>
      </c>
      <c r="P28" s="123" t="s">
        <v>23</v>
      </c>
      <c r="Q28" s="121" t="s">
        <v>24</v>
      </c>
      <c r="R28" s="182" t="s">
        <v>24</v>
      </c>
      <c r="S28" s="120" t="s">
        <v>25</v>
      </c>
      <c r="T28" s="184" t="s">
        <v>25</v>
      </c>
      <c r="U28" s="184" t="s">
        <v>25</v>
      </c>
      <c r="V28" s="184" t="s">
        <v>26</v>
      </c>
      <c r="W28" s="183" t="s">
        <v>26</v>
      </c>
      <c r="X28" s="123" t="s">
        <v>26</v>
      </c>
      <c r="Y28" s="184" t="s">
        <v>26</v>
      </c>
      <c r="Z28" s="184" t="s">
        <v>23</v>
      </c>
      <c r="AA28" s="182" t="s">
        <v>23</v>
      </c>
      <c r="AB28" s="120" t="s">
        <v>23</v>
      </c>
      <c r="AC28" s="184" t="s">
        <v>23</v>
      </c>
      <c r="AD28" s="184" t="s">
        <v>23</v>
      </c>
      <c r="AE28" s="122" t="s">
        <v>23</v>
      </c>
      <c r="AF28" s="123" t="s">
        <v>23</v>
      </c>
      <c r="AG28" s="184" t="s">
        <v>23</v>
      </c>
      <c r="AH28" s="184" t="s">
        <v>23</v>
      </c>
      <c r="AI28" s="184" t="s">
        <v>23</v>
      </c>
      <c r="AJ28" s="182" t="s">
        <v>23</v>
      </c>
      <c r="AK28" s="120" t="s">
        <v>23</v>
      </c>
      <c r="AL28" s="184" t="s">
        <v>23</v>
      </c>
      <c r="AM28" s="184" t="s">
        <v>23</v>
      </c>
      <c r="AN28" s="122" t="s">
        <v>24</v>
      </c>
      <c r="AO28" s="120" t="s">
        <v>24</v>
      </c>
      <c r="AP28" s="184" t="s">
        <v>30</v>
      </c>
      <c r="AQ28" s="184"/>
      <c r="AR28" s="195"/>
      <c r="AS28" s="120"/>
      <c r="AT28" s="123"/>
      <c r="AU28" s="184"/>
      <c r="AV28" s="184"/>
      <c r="AW28" s="122"/>
      <c r="AX28" s="196"/>
      <c r="AY28" s="197"/>
      <c r="AZ28" s="197"/>
      <c r="BA28" s="198"/>
    </row>
    <row r="29" spans="1:54" ht="15.75" x14ac:dyDescent="0.25">
      <c r="A29" s="380" t="s">
        <v>245</v>
      </c>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78"/>
      <c r="AO29" s="378"/>
      <c r="AP29" s="378"/>
      <c r="AQ29" s="378"/>
      <c r="AR29" s="378"/>
      <c r="AS29" s="378"/>
      <c r="AT29" s="378"/>
      <c r="AU29" s="378"/>
      <c r="AV29" s="378"/>
      <c r="AW29" s="378"/>
      <c r="AX29" s="378"/>
      <c r="AY29" s="378"/>
      <c r="AZ29" s="378"/>
      <c r="BA29" s="378"/>
    </row>
    <row r="30" spans="1:54" ht="7.5" customHeight="1" x14ac:dyDescent="0.2">
      <c r="A30" s="379"/>
    </row>
    <row r="31" spans="1:54" s="17" customFormat="1" ht="11.25" x14ac:dyDescent="0.2">
      <c r="A31" s="382" t="s">
        <v>246</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row>
    <row r="32" spans="1:54" s="17" customFormat="1" ht="8.25" customHeight="1" thickBot="1" x14ac:dyDescent="0.25">
      <c r="AG32" s="125"/>
    </row>
    <row r="33" spans="1:54" s="17" customFormat="1" ht="53.25" customHeight="1" thickBot="1" x14ac:dyDescent="0.25">
      <c r="A33" s="126" t="s">
        <v>9</v>
      </c>
      <c r="B33" s="505" t="s">
        <v>31</v>
      </c>
      <c r="C33" s="478"/>
      <c r="D33" s="478" t="s">
        <v>32</v>
      </c>
      <c r="E33" s="478"/>
      <c r="F33" s="424" t="s">
        <v>33</v>
      </c>
      <c r="G33" s="424"/>
      <c r="H33" s="478" t="s">
        <v>34</v>
      </c>
      <c r="I33" s="478"/>
      <c r="J33" s="478"/>
      <c r="K33" s="478" t="s">
        <v>35</v>
      </c>
      <c r="L33" s="478"/>
      <c r="M33" s="424" t="s">
        <v>36</v>
      </c>
      <c r="N33" s="424"/>
      <c r="O33" s="478" t="s">
        <v>37</v>
      </c>
      <c r="P33" s="518"/>
      <c r="Q33" s="127"/>
      <c r="R33" s="127"/>
      <c r="S33" s="486" t="s">
        <v>38</v>
      </c>
      <c r="T33" s="487"/>
      <c r="U33" s="487"/>
      <c r="V33" s="487"/>
      <c r="W33" s="487"/>
      <c r="X33" s="487"/>
      <c r="Y33" s="487"/>
      <c r="Z33" s="487"/>
      <c r="AA33" s="487"/>
      <c r="AB33" s="488"/>
      <c r="AC33" s="519" t="s">
        <v>39</v>
      </c>
      <c r="AD33" s="424"/>
      <c r="AE33" s="424" t="s">
        <v>40</v>
      </c>
      <c r="AF33" s="485"/>
      <c r="AH33" s="486" t="s">
        <v>164</v>
      </c>
      <c r="AI33" s="487"/>
      <c r="AJ33" s="487"/>
      <c r="AK33" s="487"/>
      <c r="AL33" s="487"/>
      <c r="AM33" s="487"/>
      <c r="AN33" s="487"/>
      <c r="AO33" s="487"/>
      <c r="AP33" s="487"/>
      <c r="AQ33" s="488"/>
      <c r="AR33" s="486" t="s">
        <v>41</v>
      </c>
      <c r="AS33" s="487"/>
      <c r="AT33" s="487"/>
      <c r="AU33" s="487"/>
      <c r="AV33" s="487"/>
      <c r="AW33" s="487"/>
      <c r="AX33" s="487"/>
      <c r="AY33" s="488"/>
      <c r="AZ33" s="492" t="s">
        <v>39</v>
      </c>
      <c r="BA33" s="493"/>
      <c r="BB33" s="128"/>
    </row>
    <row r="34" spans="1:54" s="32" customFormat="1" ht="26.25" customHeight="1" x14ac:dyDescent="0.2">
      <c r="A34" s="129" t="s">
        <v>22</v>
      </c>
      <c r="B34" s="479">
        <v>30</v>
      </c>
      <c r="C34" s="480"/>
      <c r="D34" s="480">
        <v>4</v>
      </c>
      <c r="E34" s="480"/>
      <c r="F34" s="480">
        <v>4</v>
      </c>
      <c r="G34" s="480"/>
      <c r="H34" s="480"/>
      <c r="I34" s="480"/>
      <c r="J34" s="480"/>
      <c r="K34" s="480"/>
      <c r="L34" s="480"/>
      <c r="M34" s="480">
        <v>14</v>
      </c>
      <c r="N34" s="480"/>
      <c r="O34" s="500">
        <f>SUM(B34:N34)</f>
        <v>52</v>
      </c>
      <c r="P34" s="501"/>
      <c r="Q34" s="130"/>
      <c r="R34" s="130"/>
      <c r="S34" s="502" t="s">
        <v>128</v>
      </c>
      <c r="T34" s="503"/>
      <c r="U34" s="503"/>
      <c r="V34" s="503"/>
      <c r="W34" s="503"/>
      <c r="X34" s="503"/>
      <c r="Y34" s="503"/>
      <c r="Z34" s="503"/>
      <c r="AA34" s="503"/>
      <c r="AB34" s="504"/>
      <c r="AC34" s="476">
        <v>1.2</v>
      </c>
      <c r="AD34" s="477"/>
      <c r="AE34" s="494">
        <v>4</v>
      </c>
      <c r="AF34" s="495"/>
      <c r="AG34" s="254"/>
      <c r="AH34" s="442" t="s">
        <v>181</v>
      </c>
      <c r="AI34" s="496"/>
      <c r="AJ34" s="496"/>
      <c r="AK34" s="496"/>
      <c r="AL34" s="496"/>
      <c r="AM34" s="496"/>
      <c r="AN34" s="496"/>
      <c r="AO34" s="496"/>
      <c r="AP34" s="496"/>
      <c r="AQ34" s="443"/>
      <c r="AR34" s="442" t="s">
        <v>165</v>
      </c>
      <c r="AS34" s="496"/>
      <c r="AT34" s="496"/>
      <c r="AU34" s="496"/>
      <c r="AV34" s="496"/>
      <c r="AW34" s="496"/>
      <c r="AX34" s="496"/>
      <c r="AY34" s="443"/>
      <c r="AZ34" s="442">
        <v>8</v>
      </c>
      <c r="BA34" s="443"/>
    </row>
    <row r="35" spans="1:54" s="32" customFormat="1" ht="28.5" customHeight="1" x14ac:dyDescent="0.2">
      <c r="A35" s="131" t="s">
        <v>27</v>
      </c>
      <c r="B35" s="499">
        <v>30</v>
      </c>
      <c r="C35" s="464"/>
      <c r="D35" s="464">
        <v>4</v>
      </c>
      <c r="E35" s="464"/>
      <c r="F35" s="464">
        <v>4</v>
      </c>
      <c r="G35" s="464"/>
      <c r="H35" s="464"/>
      <c r="I35" s="464"/>
      <c r="J35" s="464"/>
      <c r="K35" s="464"/>
      <c r="L35" s="464"/>
      <c r="M35" s="464">
        <v>14</v>
      </c>
      <c r="N35" s="464"/>
      <c r="O35" s="454">
        <f>SUM(B35:N35)</f>
        <v>52</v>
      </c>
      <c r="P35" s="455"/>
      <c r="Q35" s="130"/>
      <c r="R35" s="130"/>
      <c r="S35" s="456" t="s">
        <v>130</v>
      </c>
      <c r="T35" s="457"/>
      <c r="U35" s="457"/>
      <c r="V35" s="457"/>
      <c r="W35" s="457"/>
      <c r="X35" s="457"/>
      <c r="Y35" s="457"/>
      <c r="Z35" s="457"/>
      <c r="AA35" s="457"/>
      <c r="AB35" s="458"/>
      <c r="AC35" s="516">
        <v>3.4</v>
      </c>
      <c r="AD35" s="517"/>
      <c r="AE35" s="483">
        <v>4</v>
      </c>
      <c r="AF35" s="484"/>
      <c r="AG35" s="254"/>
      <c r="AH35" s="444"/>
      <c r="AI35" s="497"/>
      <c r="AJ35" s="497"/>
      <c r="AK35" s="497"/>
      <c r="AL35" s="497"/>
      <c r="AM35" s="497"/>
      <c r="AN35" s="497"/>
      <c r="AO35" s="497"/>
      <c r="AP35" s="497"/>
      <c r="AQ35" s="445"/>
      <c r="AR35" s="444"/>
      <c r="AS35" s="497"/>
      <c r="AT35" s="497"/>
      <c r="AU35" s="497"/>
      <c r="AV35" s="497"/>
      <c r="AW35" s="497"/>
      <c r="AX35" s="497"/>
      <c r="AY35" s="445"/>
      <c r="AZ35" s="444"/>
      <c r="BA35" s="445"/>
    </row>
    <row r="36" spans="1:54" s="32" customFormat="1" ht="38.25" customHeight="1" x14ac:dyDescent="0.2">
      <c r="A36" s="131" t="s">
        <v>28</v>
      </c>
      <c r="B36" s="499">
        <v>30</v>
      </c>
      <c r="C36" s="464"/>
      <c r="D36" s="464">
        <v>4</v>
      </c>
      <c r="E36" s="464"/>
      <c r="F36" s="464">
        <v>4</v>
      </c>
      <c r="G36" s="464"/>
      <c r="H36" s="464"/>
      <c r="I36" s="464"/>
      <c r="J36" s="464"/>
      <c r="K36" s="464"/>
      <c r="L36" s="464"/>
      <c r="M36" s="464">
        <v>14</v>
      </c>
      <c r="N36" s="464"/>
      <c r="O36" s="454">
        <f>SUM(B36:N36)</f>
        <v>52</v>
      </c>
      <c r="P36" s="455"/>
      <c r="Q36" s="130"/>
      <c r="R36" s="130"/>
      <c r="S36" s="461" t="s">
        <v>209</v>
      </c>
      <c r="T36" s="462"/>
      <c r="U36" s="462"/>
      <c r="V36" s="462"/>
      <c r="W36" s="462"/>
      <c r="X36" s="462"/>
      <c r="Y36" s="462"/>
      <c r="Z36" s="462"/>
      <c r="AA36" s="462"/>
      <c r="AB36" s="463"/>
      <c r="AC36" s="516">
        <v>5.6</v>
      </c>
      <c r="AD36" s="517"/>
      <c r="AE36" s="483">
        <v>4</v>
      </c>
      <c r="AF36" s="484"/>
      <c r="AG36" s="254"/>
      <c r="AH36" s="444"/>
      <c r="AI36" s="497"/>
      <c r="AJ36" s="497"/>
      <c r="AK36" s="497"/>
      <c r="AL36" s="497"/>
      <c r="AM36" s="497"/>
      <c r="AN36" s="497"/>
      <c r="AO36" s="497"/>
      <c r="AP36" s="497"/>
      <c r="AQ36" s="445"/>
      <c r="AR36" s="444"/>
      <c r="AS36" s="497"/>
      <c r="AT36" s="497"/>
      <c r="AU36" s="497"/>
      <c r="AV36" s="497"/>
      <c r="AW36" s="497"/>
      <c r="AX36" s="497"/>
      <c r="AY36" s="445"/>
      <c r="AZ36" s="444"/>
      <c r="BA36" s="445"/>
    </row>
    <row r="37" spans="1:54" s="32" customFormat="1" ht="31.5" customHeight="1" thickBot="1" x14ac:dyDescent="0.25">
      <c r="A37" s="286" t="s">
        <v>29</v>
      </c>
      <c r="B37" s="481">
        <v>29</v>
      </c>
      <c r="C37" s="475"/>
      <c r="D37" s="475">
        <v>4</v>
      </c>
      <c r="E37" s="475"/>
      <c r="F37" s="475">
        <v>4</v>
      </c>
      <c r="G37" s="475"/>
      <c r="H37" s="475"/>
      <c r="I37" s="475"/>
      <c r="J37" s="475"/>
      <c r="K37" s="475">
        <v>1</v>
      </c>
      <c r="L37" s="475"/>
      <c r="M37" s="475">
        <v>3</v>
      </c>
      <c r="N37" s="475"/>
      <c r="O37" s="459">
        <f>SUM(B37:N37)</f>
        <v>41</v>
      </c>
      <c r="P37" s="460"/>
      <c r="Q37" s="130"/>
      <c r="R37" s="130"/>
      <c r="S37" s="465" t="s">
        <v>208</v>
      </c>
      <c r="T37" s="466"/>
      <c r="U37" s="466"/>
      <c r="V37" s="466"/>
      <c r="W37" s="466"/>
      <c r="X37" s="466"/>
      <c r="Y37" s="466"/>
      <c r="Z37" s="466"/>
      <c r="AA37" s="466"/>
      <c r="AB37" s="467"/>
      <c r="AC37" s="448">
        <v>7.8</v>
      </c>
      <c r="AD37" s="449"/>
      <c r="AE37" s="471">
        <v>4</v>
      </c>
      <c r="AF37" s="472"/>
      <c r="AG37" s="254"/>
      <c r="AH37" s="444"/>
      <c r="AI37" s="497"/>
      <c r="AJ37" s="497"/>
      <c r="AK37" s="497"/>
      <c r="AL37" s="497"/>
      <c r="AM37" s="497"/>
      <c r="AN37" s="497"/>
      <c r="AO37" s="497"/>
      <c r="AP37" s="497"/>
      <c r="AQ37" s="445"/>
      <c r="AR37" s="444"/>
      <c r="AS37" s="497"/>
      <c r="AT37" s="497"/>
      <c r="AU37" s="497"/>
      <c r="AV37" s="497"/>
      <c r="AW37" s="497"/>
      <c r="AX37" s="497"/>
      <c r="AY37" s="445"/>
      <c r="AZ37" s="444"/>
      <c r="BA37" s="445"/>
    </row>
    <row r="38" spans="1:54" s="32" customFormat="1" ht="18.75" customHeight="1" thickBot="1" x14ac:dyDescent="0.25">
      <c r="A38" s="287" t="s">
        <v>42</v>
      </c>
      <c r="B38" s="482">
        <f>SUM(B34:C37)</f>
        <v>119</v>
      </c>
      <c r="C38" s="452"/>
      <c r="D38" s="452">
        <f>SUM(D34:E37)</f>
        <v>16</v>
      </c>
      <c r="E38" s="452"/>
      <c r="F38" s="452">
        <f>SUM(F34:G37)</f>
        <v>16</v>
      </c>
      <c r="G38" s="452"/>
      <c r="H38" s="452"/>
      <c r="I38" s="452"/>
      <c r="J38" s="452"/>
      <c r="K38" s="452">
        <f>SUM(K34:L37)</f>
        <v>1</v>
      </c>
      <c r="L38" s="452"/>
      <c r="M38" s="452">
        <f>SUM(M34:N37)</f>
        <v>45</v>
      </c>
      <c r="N38" s="452"/>
      <c r="O38" s="452">
        <f>SUM(O34:P37)</f>
        <v>197</v>
      </c>
      <c r="P38" s="453"/>
      <c r="Q38" s="130"/>
      <c r="R38" s="130"/>
      <c r="S38" s="468"/>
      <c r="T38" s="469"/>
      <c r="U38" s="469"/>
      <c r="V38" s="469"/>
      <c r="W38" s="469"/>
      <c r="X38" s="469"/>
      <c r="Y38" s="469"/>
      <c r="Z38" s="469"/>
      <c r="AA38" s="469"/>
      <c r="AB38" s="470"/>
      <c r="AC38" s="450"/>
      <c r="AD38" s="451"/>
      <c r="AE38" s="473"/>
      <c r="AF38" s="474"/>
      <c r="AH38" s="446"/>
      <c r="AI38" s="498"/>
      <c r="AJ38" s="498"/>
      <c r="AK38" s="498"/>
      <c r="AL38" s="498"/>
      <c r="AM38" s="498"/>
      <c r="AN38" s="498"/>
      <c r="AO38" s="498"/>
      <c r="AP38" s="498"/>
      <c r="AQ38" s="447"/>
      <c r="AR38" s="446"/>
      <c r="AS38" s="498"/>
      <c r="AT38" s="498"/>
      <c r="AU38" s="498"/>
      <c r="AV38" s="498"/>
      <c r="AW38" s="498"/>
      <c r="AX38" s="498"/>
      <c r="AY38" s="447"/>
      <c r="AZ38" s="446"/>
      <c r="BA38" s="447"/>
    </row>
    <row r="39" spans="1:54" ht="27.75" customHeight="1" thickBot="1" x14ac:dyDescent="0.25">
      <c r="S39" s="509" t="s">
        <v>247</v>
      </c>
      <c r="T39" s="510"/>
      <c r="U39" s="510"/>
      <c r="V39" s="510"/>
      <c r="W39" s="510"/>
      <c r="X39" s="510"/>
      <c r="Y39" s="510"/>
      <c r="Z39" s="510"/>
      <c r="AA39" s="510"/>
      <c r="AB39" s="511"/>
      <c r="AC39" s="512" t="s">
        <v>248</v>
      </c>
      <c r="AD39" s="513"/>
      <c r="AE39" s="514">
        <v>5</v>
      </c>
      <c r="AF39" s="515"/>
    </row>
    <row r="40" spans="1:54" ht="30" customHeight="1" x14ac:dyDescent="0.2">
      <c r="S40" s="506" t="s">
        <v>249</v>
      </c>
      <c r="T40" s="506"/>
      <c r="U40" s="506"/>
      <c r="V40" s="506"/>
      <c r="W40" s="506"/>
      <c r="X40" s="506"/>
      <c r="Y40" s="506"/>
      <c r="Z40" s="506"/>
      <c r="AA40" s="506"/>
      <c r="AB40" s="506"/>
      <c r="AC40" s="506"/>
      <c r="AD40" s="506"/>
      <c r="AE40" s="506"/>
      <c r="AF40" s="506"/>
    </row>
  </sheetData>
  <mergeCells count="96">
    <mergeCell ref="S40:AF40"/>
    <mergeCell ref="P6:AI6"/>
    <mergeCell ref="P7:AI7"/>
    <mergeCell ref="P8:AI8"/>
    <mergeCell ref="P9:AI9"/>
    <mergeCell ref="S39:AB39"/>
    <mergeCell ref="AC39:AD39"/>
    <mergeCell ref="AE39:AF39"/>
    <mergeCell ref="AC36:AD36"/>
    <mergeCell ref="AE36:AF36"/>
    <mergeCell ref="AC35:AD35"/>
    <mergeCell ref="O33:P33"/>
    <mergeCell ref="S33:AB33"/>
    <mergeCell ref="AC33:AD33"/>
    <mergeCell ref="O21:R21"/>
    <mergeCell ref="S21:W21"/>
    <mergeCell ref="X21:AA21"/>
    <mergeCell ref="K36:L36"/>
    <mergeCell ref="B35:C35"/>
    <mergeCell ref="D35:E35"/>
    <mergeCell ref="F35:G35"/>
    <mergeCell ref="H35:J35"/>
    <mergeCell ref="K35:L35"/>
    <mergeCell ref="M34:N34"/>
    <mergeCell ref="O34:P34"/>
    <mergeCell ref="S34:AB34"/>
    <mergeCell ref="K34:L34"/>
    <mergeCell ref="B33:C33"/>
    <mergeCell ref="B36:C36"/>
    <mergeCell ref="D36:E36"/>
    <mergeCell ref="F36:G36"/>
    <mergeCell ref="H36:J36"/>
    <mergeCell ref="AE35:AF35"/>
    <mergeCell ref="AX21:BA21"/>
    <mergeCell ref="AE33:AF33"/>
    <mergeCell ref="AH33:AQ33"/>
    <mergeCell ref="AR33:AY33"/>
    <mergeCell ref="AK21:AN21"/>
    <mergeCell ref="AO21:AR21"/>
    <mergeCell ref="AS21:AW21"/>
    <mergeCell ref="AF21:AJ21"/>
    <mergeCell ref="AB21:AE21"/>
    <mergeCell ref="AZ33:BA33"/>
    <mergeCell ref="AE34:AF34"/>
    <mergeCell ref="AH34:AQ38"/>
    <mergeCell ref="AR34:AY38"/>
    <mergeCell ref="K38:L38"/>
    <mergeCell ref="B37:C37"/>
    <mergeCell ref="D37:E37"/>
    <mergeCell ref="F37:G37"/>
    <mergeCell ref="H37:J37"/>
    <mergeCell ref="K37:L37"/>
    <mergeCell ref="B38:C38"/>
    <mergeCell ref="D38:E38"/>
    <mergeCell ref="F38:G38"/>
    <mergeCell ref="H38:J38"/>
    <mergeCell ref="K33:L33"/>
    <mergeCell ref="B34:C34"/>
    <mergeCell ref="D34:E34"/>
    <mergeCell ref="F34:G34"/>
    <mergeCell ref="H34:J34"/>
    <mergeCell ref="D33:E33"/>
    <mergeCell ref="F33:G33"/>
    <mergeCell ref="H33:J33"/>
    <mergeCell ref="AH17:BB17"/>
    <mergeCell ref="AZ34:BA38"/>
    <mergeCell ref="AC37:AD38"/>
    <mergeCell ref="M38:N38"/>
    <mergeCell ref="O38:P38"/>
    <mergeCell ref="O35:P35"/>
    <mergeCell ref="S35:AB35"/>
    <mergeCell ref="O37:P37"/>
    <mergeCell ref="O36:P36"/>
    <mergeCell ref="S36:AB36"/>
    <mergeCell ref="M36:N36"/>
    <mergeCell ref="M35:N35"/>
    <mergeCell ref="S37:AB38"/>
    <mergeCell ref="AE37:AF38"/>
    <mergeCell ref="M37:N37"/>
    <mergeCell ref="AC34:AD34"/>
    <mergeCell ref="AQ6:AZ6"/>
    <mergeCell ref="AQ5:BA5"/>
    <mergeCell ref="M33:N33"/>
    <mergeCell ref="I1:AQ1"/>
    <mergeCell ref="I2:AQ2"/>
    <mergeCell ref="J3:AO3"/>
    <mergeCell ref="R5:AG5"/>
    <mergeCell ref="AQ3:AZ3"/>
    <mergeCell ref="AQ4:AZ4"/>
    <mergeCell ref="P10:AG10"/>
    <mergeCell ref="U17:AG17"/>
    <mergeCell ref="A19:BA19"/>
    <mergeCell ref="A21:A24"/>
    <mergeCell ref="B21:E21"/>
    <mergeCell ref="F21:J21"/>
    <mergeCell ref="K21:N21"/>
  </mergeCells>
  <pageMargins left="0.39370078740157483" right="0.39370078740157483" top="0.59055118110236227" bottom="0.19685039370078741"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00"/>
  <sheetViews>
    <sheetView view="pageBreakPreview" topLeftCell="A73" zoomScale="130" zoomScaleNormal="70" zoomScaleSheetLayoutView="130" workbookViewId="0">
      <selection activeCell="B93" sqref="B93"/>
    </sheetView>
  </sheetViews>
  <sheetFormatPr defaultRowHeight="12.75" x14ac:dyDescent="0.25"/>
  <cols>
    <col min="1" max="1" width="8.85546875" style="13" customWidth="1"/>
    <col min="2" max="2" width="53.7109375" style="2" customWidth="1"/>
    <col min="3" max="3" width="4.5703125" style="13" customWidth="1"/>
    <col min="4" max="4" width="6.7109375" style="13" customWidth="1"/>
    <col min="5" max="6" width="5.140625" style="13" customWidth="1"/>
    <col min="7" max="7" width="6.7109375" style="13" customWidth="1"/>
    <col min="8" max="8" width="7.7109375" style="13" customWidth="1"/>
    <col min="9" max="9" width="7.140625" style="13" customWidth="1"/>
    <col min="10" max="10" width="5.85546875" style="13" customWidth="1"/>
    <col min="11" max="11" width="4.7109375" style="13" customWidth="1"/>
    <col min="12" max="12" width="6.5703125" style="13" customWidth="1"/>
    <col min="13" max="13" width="8" style="13" bestFit="1" customWidth="1"/>
    <col min="14" max="14" width="6.28515625" style="13" customWidth="1"/>
    <col min="15" max="16" width="5.85546875" style="13" customWidth="1"/>
    <col min="17" max="17" width="6.140625" style="13" customWidth="1"/>
    <col min="18" max="18" width="5.28515625" style="13" customWidth="1"/>
    <col min="19" max="19" width="5.42578125" style="13" customWidth="1"/>
    <col min="20" max="20" width="6" style="13" customWidth="1"/>
    <col min="21" max="21" width="4.85546875" style="13" customWidth="1"/>
    <col min="22" max="23" width="9.140625" style="13"/>
    <col min="24" max="24" width="5.42578125" style="13" customWidth="1"/>
    <col min="25" max="25" width="4.5703125" style="13" customWidth="1"/>
    <col min="26" max="27" width="4.7109375" style="13" customWidth="1"/>
    <col min="28" max="28" width="4.42578125" style="13" customWidth="1"/>
    <col min="29" max="30" width="4.28515625" style="13" customWidth="1"/>
    <col min="31" max="31" width="4.7109375" style="13" customWidth="1"/>
    <col min="32" max="203" width="9.140625" style="13"/>
    <col min="204" max="204" width="8.140625" style="13" customWidth="1"/>
    <col min="205" max="205" width="50.5703125" style="13" customWidth="1"/>
    <col min="206" max="206" width="4.5703125" style="13" customWidth="1"/>
    <col min="207" max="207" width="6.7109375" style="13" customWidth="1"/>
    <col min="208" max="209" width="5.140625" style="13" customWidth="1"/>
    <col min="210" max="210" width="6.7109375" style="13" customWidth="1"/>
    <col min="211" max="211" width="7.7109375" style="13" customWidth="1"/>
    <col min="212" max="212" width="7.140625" style="13" customWidth="1"/>
    <col min="213" max="213" width="6.7109375" style="13" customWidth="1"/>
    <col min="214" max="214" width="3.140625" style="13" customWidth="1"/>
    <col min="215" max="215" width="6.5703125" style="13" customWidth="1"/>
    <col min="216" max="216" width="8" style="13" bestFit="1" customWidth="1"/>
    <col min="217" max="219" width="5.85546875" style="13" customWidth="1"/>
    <col min="220" max="220" width="7.42578125" style="13" customWidth="1"/>
    <col min="221" max="221" width="5.85546875" style="13" customWidth="1"/>
    <col min="222" max="222" width="5.42578125" style="13" customWidth="1"/>
    <col min="223" max="223" width="5.85546875" style="13" customWidth="1"/>
    <col min="224" max="224" width="6.42578125" style="13" customWidth="1"/>
    <col min="225" max="225" width="19.140625" style="13" customWidth="1"/>
    <col min="226" max="459" width="9.140625" style="13"/>
    <col min="460" max="460" width="8.140625" style="13" customWidth="1"/>
    <col min="461" max="461" width="50.5703125" style="13" customWidth="1"/>
    <col min="462" max="462" width="4.5703125" style="13" customWidth="1"/>
    <col min="463" max="463" width="6.7109375" style="13" customWidth="1"/>
    <col min="464" max="465" width="5.140625" style="13" customWidth="1"/>
    <col min="466" max="466" width="6.7109375" style="13" customWidth="1"/>
    <col min="467" max="467" width="7.7109375" style="13" customWidth="1"/>
    <col min="468" max="468" width="7.140625" style="13" customWidth="1"/>
    <col min="469" max="469" width="6.7109375" style="13" customWidth="1"/>
    <col min="470" max="470" width="3.140625" style="13" customWidth="1"/>
    <col min="471" max="471" width="6.5703125" style="13" customWidth="1"/>
    <col min="472" max="472" width="8" style="13" bestFit="1" customWidth="1"/>
    <col min="473" max="475" width="5.85546875" style="13" customWidth="1"/>
    <col min="476" max="476" width="7.42578125" style="13" customWidth="1"/>
    <col min="477" max="477" width="5.85546875" style="13" customWidth="1"/>
    <col min="478" max="478" width="5.42578125" style="13" customWidth="1"/>
    <col min="479" max="479" width="5.85546875" style="13" customWidth="1"/>
    <col min="480" max="480" width="6.42578125" style="13" customWidth="1"/>
    <col min="481" max="481" width="19.140625" style="13" customWidth="1"/>
    <col min="482" max="715" width="9.140625" style="13"/>
    <col min="716" max="716" width="8.140625" style="13" customWidth="1"/>
    <col min="717" max="717" width="50.5703125" style="13" customWidth="1"/>
    <col min="718" max="718" width="4.5703125" style="13" customWidth="1"/>
    <col min="719" max="719" width="6.7109375" style="13" customWidth="1"/>
    <col min="720" max="721" width="5.140625" style="13" customWidth="1"/>
    <col min="722" max="722" width="6.7109375" style="13" customWidth="1"/>
    <col min="723" max="723" width="7.7109375" style="13" customWidth="1"/>
    <col min="724" max="724" width="7.140625" style="13" customWidth="1"/>
    <col min="725" max="725" width="6.7109375" style="13" customWidth="1"/>
    <col min="726" max="726" width="3.140625" style="13" customWidth="1"/>
    <col min="727" max="727" width="6.5703125" style="13" customWidth="1"/>
    <col min="728" max="728" width="8" style="13" bestFit="1" customWidth="1"/>
    <col min="729" max="731" width="5.85546875" style="13" customWidth="1"/>
    <col min="732" max="732" width="7.42578125" style="13" customWidth="1"/>
    <col min="733" max="733" width="5.85546875" style="13" customWidth="1"/>
    <col min="734" max="734" width="5.42578125" style="13" customWidth="1"/>
    <col min="735" max="735" width="5.85546875" style="13" customWidth="1"/>
    <col min="736" max="736" width="6.42578125" style="13" customWidth="1"/>
    <col min="737" max="737" width="19.140625" style="13" customWidth="1"/>
    <col min="738" max="971" width="9.140625" style="13"/>
    <col min="972" max="972" width="8.140625" style="13" customWidth="1"/>
    <col min="973" max="973" width="50.5703125" style="13" customWidth="1"/>
    <col min="974" max="974" width="4.5703125" style="13" customWidth="1"/>
    <col min="975" max="975" width="6.7109375" style="13" customWidth="1"/>
    <col min="976" max="977" width="5.140625" style="13" customWidth="1"/>
    <col min="978" max="978" width="6.7109375" style="13" customWidth="1"/>
    <col min="979" max="979" width="7.7109375" style="13" customWidth="1"/>
    <col min="980" max="980" width="7.140625" style="13" customWidth="1"/>
    <col min="981" max="981" width="6.7109375" style="13" customWidth="1"/>
    <col min="982" max="982" width="3.140625" style="13" customWidth="1"/>
    <col min="983" max="983" width="6.5703125" style="13" customWidth="1"/>
    <col min="984" max="984" width="8" style="13" bestFit="1" customWidth="1"/>
    <col min="985" max="987" width="5.85546875" style="13" customWidth="1"/>
    <col min="988" max="988" width="7.42578125" style="13" customWidth="1"/>
    <col min="989" max="989" width="5.85546875" style="13" customWidth="1"/>
    <col min="990" max="990" width="5.42578125" style="13" customWidth="1"/>
    <col min="991" max="991" width="5.85546875" style="13" customWidth="1"/>
    <col min="992" max="992" width="6.42578125" style="13" customWidth="1"/>
    <col min="993" max="993" width="19.140625" style="13" customWidth="1"/>
    <col min="994" max="1227" width="9.140625" style="13"/>
    <col min="1228" max="1228" width="8.140625" style="13" customWidth="1"/>
    <col min="1229" max="1229" width="50.5703125" style="13" customWidth="1"/>
    <col min="1230" max="1230" width="4.5703125" style="13" customWidth="1"/>
    <col min="1231" max="1231" width="6.7109375" style="13" customWidth="1"/>
    <col min="1232" max="1233" width="5.140625" style="13" customWidth="1"/>
    <col min="1234" max="1234" width="6.7109375" style="13" customWidth="1"/>
    <col min="1235" max="1235" width="7.7109375" style="13" customWidth="1"/>
    <col min="1236" max="1236" width="7.140625" style="13" customWidth="1"/>
    <col min="1237" max="1237" width="6.7109375" style="13" customWidth="1"/>
    <col min="1238" max="1238" width="3.140625" style="13" customWidth="1"/>
    <col min="1239" max="1239" width="6.5703125" style="13" customWidth="1"/>
    <col min="1240" max="1240" width="8" style="13" bestFit="1" customWidth="1"/>
    <col min="1241" max="1243" width="5.85546875" style="13" customWidth="1"/>
    <col min="1244" max="1244" width="7.42578125" style="13" customWidth="1"/>
    <col min="1245" max="1245" width="5.85546875" style="13" customWidth="1"/>
    <col min="1246" max="1246" width="5.42578125" style="13" customWidth="1"/>
    <col min="1247" max="1247" width="5.85546875" style="13" customWidth="1"/>
    <col min="1248" max="1248" width="6.42578125" style="13" customWidth="1"/>
    <col min="1249" max="1249" width="19.140625" style="13" customWidth="1"/>
    <col min="1250" max="1483" width="9.140625" style="13"/>
    <col min="1484" max="1484" width="8.140625" style="13" customWidth="1"/>
    <col min="1485" max="1485" width="50.5703125" style="13" customWidth="1"/>
    <col min="1486" max="1486" width="4.5703125" style="13" customWidth="1"/>
    <col min="1487" max="1487" width="6.7109375" style="13" customWidth="1"/>
    <col min="1488" max="1489" width="5.140625" style="13" customWidth="1"/>
    <col min="1490" max="1490" width="6.7109375" style="13" customWidth="1"/>
    <col min="1491" max="1491" width="7.7109375" style="13" customWidth="1"/>
    <col min="1492" max="1492" width="7.140625" style="13" customWidth="1"/>
    <col min="1493" max="1493" width="6.7109375" style="13" customWidth="1"/>
    <col min="1494" max="1494" width="3.140625" style="13" customWidth="1"/>
    <col min="1495" max="1495" width="6.5703125" style="13" customWidth="1"/>
    <col min="1496" max="1496" width="8" style="13" bestFit="1" customWidth="1"/>
    <col min="1497" max="1499" width="5.85546875" style="13" customWidth="1"/>
    <col min="1500" max="1500" width="7.42578125" style="13" customWidth="1"/>
    <col min="1501" max="1501" width="5.85546875" style="13" customWidth="1"/>
    <col min="1502" max="1502" width="5.42578125" style="13" customWidth="1"/>
    <col min="1503" max="1503" width="5.85546875" style="13" customWidth="1"/>
    <col min="1504" max="1504" width="6.42578125" style="13" customWidth="1"/>
    <col min="1505" max="1505" width="19.140625" style="13" customWidth="1"/>
    <col min="1506" max="1739" width="9.140625" style="13"/>
    <col min="1740" max="1740" width="8.140625" style="13" customWidth="1"/>
    <col min="1741" max="1741" width="50.5703125" style="13" customWidth="1"/>
    <col min="1742" max="1742" width="4.5703125" style="13" customWidth="1"/>
    <col min="1743" max="1743" width="6.7109375" style="13" customWidth="1"/>
    <col min="1744" max="1745" width="5.140625" style="13" customWidth="1"/>
    <col min="1746" max="1746" width="6.7109375" style="13" customWidth="1"/>
    <col min="1747" max="1747" width="7.7109375" style="13" customWidth="1"/>
    <col min="1748" max="1748" width="7.140625" style="13" customWidth="1"/>
    <col min="1749" max="1749" width="6.7109375" style="13" customWidth="1"/>
    <col min="1750" max="1750" width="3.140625" style="13" customWidth="1"/>
    <col min="1751" max="1751" width="6.5703125" style="13" customWidth="1"/>
    <col min="1752" max="1752" width="8" style="13" bestFit="1" customWidth="1"/>
    <col min="1753" max="1755" width="5.85546875" style="13" customWidth="1"/>
    <col min="1756" max="1756" width="7.42578125" style="13" customWidth="1"/>
    <col min="1757" max="1757" width="5.85546875" style="13" customWidth="1"/>
    <col min="1758" max="1758" width="5.42578125" style="13" customWidth="1"/>
    <col min="1759" max="1759" width="5.85546875" style="13" customWidth="1"/>
    <col min="1760" max="1760" width="6.42578125" style="13" customWidth="1"/>
    <col min="1761" max="1761" width="19.140625" style="13" customWidth="1"/>
    <col min="1762" max="1995" width="9.140625" style="13"/>
    <col min="1996" max="1996" width="8.140625" style="13" customWidth="1"/>
    <col min="1997" max="1997" width="50.5703125" style="13" customWidth="1"/>
    <col min="1998" max="1998" width="4.5703125" style="13" customWidth="1"/>
    <col min="1999" max="1999" width="6.7109375" style="13" customWidth="1"/>
    <col min="2000" max="2001" width="5.140625" style="13" customWidth="1"/>
    <col min="2002" max="2002" width="6.7109375" style="13" customWidth="1"/>
    <col min="2003" max="2003" width="7.7109375" style="13" customWidth="1"/>
    <col min="2004" max="2004" width="7.140625" style="13" customWidth="1"/>
    <col min="2005" max="2005" width="6.7109375" style="13" customWidth="1"/>
    <col min="2006" max="2006" width="3.140625" style="13" customWidth="1"/>
    <col min="2007" max="2007" width="6.5703125" style="13" customWidth="1"/>
    <col min="2008" max="2008" width="8" style="13" bestFit="1" customWidth="1"/>
    <col min="2009" max="2011" width="5.85546875" style="13" customWidth="1"/>
    <col min="2012" max="2012" width="7.42578125" style="13" customWidth="1"/>
    <col min="2013" max="2013" width="5.85546875" style="13" customWidth="1"/>
    <col min="2014" max="2014" width="5.42578125" style="13" customWidth="1"/>
    <col min="2015" max="2015" width="5.85546875" style="13" customWidth="1"/>
    <col min="2016" max="2016" width="6.42578125" style="13" customWidth="1"/>
    <col min="2017" max="2017" width="19.140625" style="13" customWidth="1"/>
    <col min="2018" max="2251" width="9.140625" style="13"/>
    <col min="2252" max="2252" width="8.140625" style="13" customWidth="1"/>
    <col min="2253" max="2253" width="50.5703125" style="13" customWidth="1"/>
    <col min="2254" max="2254" width="4.5703125" style="13" customWidth="1"/>
    <col min="2255" max="2255" width="6.7109375" style="13" customWidth="1"/>
    <col min="2256" max="2257" width="5.140625" style="13" customWidth="1"/>
    <col min="2258" max="2258" width="6.7109375" style="13" customWidth="1"/>
    <col min="2259" max="2259" width="7.7109375" style="13" customWidth="1"/>
    <col min="2260" max="2260" width="7.140625" style="13" customWidth="1"/>
    <col min="2261" max="2261" width="6.7109375" style="13" customWidth="1"/>
    <col min="2262" max="2262" width="3.140625" style="13" customWidth="1"/>
    <col min="2263" max="2263" width="6.5703125" style="13" customWidth="1"/>
    <col min="2264" max="2264" width="8" style="13" bestFit="1" customWidth="1"/>
    <col min="2265" max="2267" width="5.85546875" style="13" customWidth="1"/>
    <col min="2268" max="2268" width="7.42578125" style="13" customWidth="1"/>
    <col min="2269" max="2269" width="5.85546875" style="13" customWidth="1"/>
    <col min="2270" max="2270" width="5.42578125" style="13" customWidth="1"/>
    <col min="2271" max="2271" width="5.85546875" style="13" customWidth="1"/>
    <col min="2272" max="2272" width="6.42578125" style="13" customWidth="1"/>
    <col min="2273" max="2273" width="19.140625" style="13" customWidth="1"/>
    <col min="2274" max="2507" width="9.140625" style="13"/>
    <col min="2508" max="2508" width="8.140625" style="13" customWidth="1"/>
    <col min="2509" max="2509" width="50.5703125" style="13" customWidth="1"/>
    <col min="2510" max="2510" width="4.5703125" style="13" customWidth="1"/>
    <col min="2511" max="2511" width="6.7109375" style="13" customWidth="1"/>
    <col min="2512" max="2513" width="5.140625" style="13" customWidth="1"/>
    <col min="2514" max="2514" width="6.7109375" style="13" customWidth="1"/>
    <col min="2515" max="2515" width="7.7109375" style="13" customWidth="1"/>
    <col min="2516" max="2516" width="7.140625" style="13" customWidth="1"/>
    <col min="2517" max="2517" width="6.7109375" style="13" customWidth="1"/>
    <col min="2518" max="2518" width="3.140625" style="13" customWidth="1"/>
    <col min="2519" max="2519" width="6.5703125" style="13" customWidth="1"/>
    <col min="2520" max="2520" width="8" style="13" bestFit="1" customWidth="1"/>
    <col min="2521" max="2523" width="5.85546875" style="13" customWidth="1"/>
    <col min="2524" max="2524" width="7.42578125" style="13" customWidth="1"/>
    <col min="2525" max="2525" width="5.85546875" style="13" customWidth="1"/>
    <col min="2526" max="2526" width="5.42578125" style="13" customWidth="1"/>
    <col min="2527" max="2527" width="5.85546875" style="13" customWidth="1"/>
    <col min="2528" max="2528" width="6.42578125" style="13" customWidth="1"/>
    <col min="2529" max="2529" width="19.140625" style="13" customWidth="1"/>
    <col min="2530" max="2763" width="9.140625" style="13"/>
    <col min="2764" max="2764" width="8.140625" style="13" customWidth="1"/>
    <col min="2765" max="2765" width="50.5703125" style="13" customWidth="1"/>
    <col min="2766" max="2766" width="4.5703125" style="13" customWidth="1"/>
    <col min="2767" max="2767" width="6.7109375" style="13" customWidth="1"/>
    <col min="2768" max="2769" width="5.140625" style="13" customWidth="1"/>
    <col min="2770" max="2770" width="6.7109375" style="13" customWidth="1"/>
    <col min="2771" max="2771" width="7.7109375" style="13" customWidth="1"/>
    <col min="2772" max="2772" width="7.140625" style="13" customWidth="1"/>
    <col min="2773" max="2773" width="6.7109375" style="13" customWidth="1"/>
    <col min="2774" max="2774" width="3.140625" style="13" customWidth="1"/>
    <col min="2775" max="2775" width="6.5703125" style="13" customWidth="1"/>
    <col min="2776" max="2776" width="8" style="13" bestFit="1" customWidth="1"/>
    <col min="2777" max="2779" width="5.85546875" style="13" customWidth="1"/>
    <col min="2780" max="2780" width="7.42578125" style="13" customWidth="1"/>
    <col min="2781" max="2781" width="5.85546875" style="13" customWidth="1"/>
    <col min="2782" max="2782" width="5.42578125" style="13" customWidth="1"/>
    <col min="2783" max="2783" width="5.85546875" style="13" customWidth="1"/>
    <col min="2784" max="2784" width="6.42578125" style="13" customWidth="1"/>
    <col min="2785" max="2785" width="19.140625" style="13" customWidth="1"/>
    <col min="2786" max="3019" width="9.140625" style="13"/>
    <col min="3020" max="3020" width="8.140625" style="13" customWidth="1"/>
    <col min="3021" max="3021" width="50.5703125" style="13" customWidth="1"/>
    <col min="3022" max="3022" width="4.5703125" style="13" customWidth="1"/>
    <col min="3023" max="3023" width="6.7109375" style="13" customWidth="1"/>
    <col min="3024" max="3025" width="5.140625" style="13" customWidth="1"/>
    <col min="3026" max="3026" width="6.7109375" style="13" customWidth="1"/>
    <col min="3027" max="3027" width="7.7109375" style="13" customWidth="1"/>
    <col min="3028" max="3028" width="7.140625" style="13" customWidth="1"/>
    <col min="3029" max="3029" width="6.7109375" style="13" customWidth="1"/>
    <col min="3030" max="3030" width="3.140625" style="13" customWidth="1"/>
    <col min="3031" max="3031" width="6.5703125" style="13" customWidth="1"/>
    <col min="3032" max="3032" width="8" style="13" bestFit="1" customWidth="1"/>
    <col min="3033" max="3035" width="5.85546875" style="13" customWidth="1"/>
    <col min="3036" max="3036" width="7.42578125" style="13" customWidth="1"/>
    <col min="3037" max="3037" width="5.85546875" style="13" customWidth="1"/>
    <col min="3038" max="3038" width="5.42578125" style="13" customWidth="1"/>
    <col min="3039" max="3039" width="5.85546875" style="13" customWidth="1"/>
    <col min="3040" max="3040" width="6.42578125" style="13" customWidth="1"/>
    <col min="3041" max="3041" width="19.140625" style="13" customWidth="1"/>
    <col min="3042" max="3275" width="9.140625" style="13"/>
    <col min="3276" max="3276" width="8.140625" style="13" customWidth="1"/>
    <col min="3277" max="3277" width="50.5703125" style="13" customWidth="1"/>
    <col min="3278" max="3278" width="4.5703125" style="13" customWidth="1"/>
    <col min="3279" max="3279" width="6.7109375" style="13" customWidth="1"/>
    <col min="3280" max="3281" width="5.140625" style="13" customWidth="1"/>
    <col min="3282" max="3282" width="6.7109375" style="13" customWidth="1"/>
    <col min="3283" max="3283" width="7.7109375" style="13" customWidth="1"/>
    <col min="3284" max="3284" width="7.140625" style="13" customWidth="1"/>
    <col min="3285" max="3285" width="6.7109375" style="13" customWidth="1"/>
    <col min="3286" max="3286" width="3.140625" style="13" customWidth="1"/>
    <col min="3287" max="3287" width="6.5703125" style="13" customWidth="1"/>
    <col min="3288" max="3288" width="8" style="13" bestFit="1" customWidth="1"/>
    <col min="3289" max="3291" width="5.85546875" style="13" customWidth="1"/>
    <col min="3292" max="3292" width="7.42578125" style="13" customWidth="1"/>
    <col min="3293" max="3293" width="5.85546875" style="13" customWidth="1"/>
    <col min="3294" max="3294" width="5.42578125" style="13" customWidth="1"/>
    <col min="3295" max="3295" width="5.85546875" style="13" customWidth="1"/>
    <col min="3296" max="3296" width="6.42578125" style="13" customWidth="1"/>
    <col min="3297" max="3297" width="19.140625" style="13" customWidth="1"/>
    <col min="3298" max="3531" width="9.140625" style="13"/>
    <col min="3532" max="3532" width="8.140625" style="13" customWidth="1"/>
    <col min="3533" max="3533" width="50.5703125" style="13" customWidth="1"/>
    <col min="3534" max="3534" width="4.5703125" style="13" customWidth="1"/>
    <col min="3535" max="3535" width="6.7109375" style="13" customWidth="1"/>
    <col min="3536" max="3537" width="5.140625" style="13" customWidth="1"/>
    <col min="3538" max="3538" width="6.7109375" style="13" customWidth="1"/>
    <col min="3539" max="3539" width="7.7109375" style="13" customWidth="1"/>
    <col min="3540" max="3540" width="7.140625" style="13" customWidth="1"/>
    <col min="3541" max="3541" width="6.7109375" style="13" customWidth="1"/>
    <col min="3542" max="3542" width="3.140625" style="13" customWidth="1"/>
    <col min="3543" max="3543" width="6.5703125" style="13" customWidth="1"/>
    <col min="3544" max="3544" width="8" style="13" bestFit="1" customWidth="1"/>
    <col min="3545" max="3547" width="5.85546875" style="13" customWidth="1"/>
    <col min="3548" max="3548" width="7.42578125" style="13" customWidth="1"/>
    <col min="3549" max="3549" width="5.85546875" style="13" customWidth="1"/>
    <col min="3550" max="3550" width="5.42578125" style="13" customWidth="1"/>
    <col min="3551" max="3551" width="5.85546875" style="13" customWidth="1"/>
    <col min="3552" max="3552" width="6.42578125" style="13" customWidth="1"/>
    <col min="3553" max="3553" width="19.140625" style="13" customWidth="1"/>
    <col min="3554" max="3787" width="9.140625" style="13"/>
    <col min="3788" max="3788" width="8.140625" style="13" customWidth="1"/>
    <col min="3789" max="3789" width="50.5703125" style="13" customWidth="1"/>
    <col min="3790" max="3790" width="4.5703125" style="13" customWidth="1"/>
    <col min="3791" max="3791" width="6.7109375" style="13" customWidth="1"/>
    <col min="3792" max="3793" width="5.140625" style="13" customWidth="1"/>
    <col min="3794" max="3794" width="6.7109375" style="13" customWidth="1"/>
    <col min="3795" max="3795" width="7.7109375" style="13" customWidth="1"/>
    <col min="3796" max="3796" width="7.140625" style="13" customWidth="1"/>
    <col min="3797" max="3797" width="6.7109375" style="13" customWidth="1"/>
    <col min="3798" max="3798" width="3.140625" style="13" customWidth="1"/>
    <col min="3799" max="3799" width="6.5703125" style="13" customWidth="1"/>
    <col min="3800" max="3800" width="8" style="13" bestFit="1" customWidth="1"/>
    <col min="3801" max="3803" width="5.85546875" style="13" customWidth="1"/>
    <col min="3804" max="3804" width="7.42578125" style="13" customWidth="1"/>
    <col min="3805" max="3805" width="5.85546875" style="13" customWidth="1"/>
    <col min="3806" max="3806" width="5.42578125" style="13" customWidth="1"/>
    <col min="3807" max="3807" width="5.85546875" style="13" customWidth="1"/>
    <col min="3808" max="3808" width="6.42578125" style="13" customWidth="1"/>
    <col min="3809" max="3809" width="19.140625" style="13" customWidth="1"/>
    <col min="3810" max="4043" width="9.140625" style="13"/>
    <col min="4044" max="4044" width="8.140625" style="13" customWidth="1"/>
    <col min="4045" max="4045" width="50.5703125" style="13" customWidth="1"/>
    <col min="4046" max="4046" width="4.5703125" style="13" customWidth="1"/>
    <col min="4047" max="4047" width="6.7109375" style="13" customWidth="1"/>
    <col min="4048" max="4049" width="5.140625" style="13" customWidth="1"/>
    <col min="4050" max="4050" width="6.7109375" style="13" customWidth="1"/>
    <col min="4051" max="4051" width="7.7109375" style="13" customWidth="1"/>
    <col min="4052" max="4052" width="7.140625" style="13" customWidth="1"/>
    <col min="4053" max="4053" width="6.7109375" style="13" customWidth="1"/>
    <col min="4054" max="4054" width="3.140625" style="13" customWidth="1"/>
    <col min="4055" max="4055" width="6.5703125" style="13" customWidth="1"/>
    <col min="4056" max="4056" width="8" style="13" bestFit="1" customWidth="1"/>
    <col min="4057" max="4059" width="5.85546875" style="13" customWidth="1"/>
    <col min="4060" max="4060" width="7.42578125" style="13" customWidth="1"/>
    <col min="4061" max="4061" width="5.85546875" style="13" customWidth="1"/>
    <col min="4062" max="4062" width="5.42578125" style="13" customWidth="1"/>
    <col min="4063" max="4063" width="5.85546875" style="13" customWidth="1"/>
    <col min="4064" max="4064" width="6.42578125" style="13" customWidth="1"/>
    <col min="4065" max="4065" width="19.140625" style="13" customWidth="1"/>
    <col min="4066" max="4299" width="9.140625" style="13"/>
    <col min="4300" max="4300" width="8.140625" style="13" customWidth="1"/>
    <col min="4301" max="4301" width="50.5703125" style="13" customWidth="1"/>
    <col min="4302" max="4302" width="4.5703125" style="13" customWidth="1"/>
    <col min="4303" max="4303" width="6.7109375" style="13" customWidth="1"/>
    <col min="4304" max="4305" width="5.140625" style="13" customWidth="1"/>
    <col min="4306" max="4306" width="6.7109375" style="13" customWidth="1"/>
    <col min="4307" max="4307" width="7.7109375" style="13" customWidth="1"/>
    <col min="4308" max="4308" width="7.140625" style="13" customWidth="1"/>
    <col min="4309" max="4309" width="6.7109375" style="13" customWidth="1"/>
    <col min="4310" max="4310" width="3.140625" style="13" customWidth="1"/>
    <col min="4311" max="4311" width="6.5703125" style="13" customWidth="1"/>
    <col min="4312" max="4312" width="8" style="13" bestFit="1" customWidth="1"/>
    <col min="4313" max="4315" width="5.85546875" style="13" customWidth="1"/>
    <col min="4316" max="4316" width="7.42578125" style="13" customWidth="1"/>
    <col min="4317" max="4317" width="5.85546875" style="13" customWidth="1"/>
    <col min="4318" max="4318" width="5.42578125" style="13" customWidth="1"/>
    <col min="4319" max="4319" width="5.85546875" style="13" customWidth="1"/>
    <col min="4320" max="4320" width="6.42578125" style="13" customWidth="1"/>
    <col min="4321" max="4321" width="19.140625" style="13" customWidth="1"/>
    <col min="4322" max="4555" width="9.140625" style="13"/>
    <col min="4556" max="4556" width="8.140625" style="13" customWidth="1"/>
    <col min="4557" max="4557" width="50.5703125" style="13" customWidth="1"/>
    <col min="4558" max="4558" width="4.5703125" style="13" customWidth="1"/>
    <col min="4559" max="4559" width="6.7109375" style="13" customWidth="1"/>
    <col min="4560" max="4561" width="5.140625" style="13" customWidth="1"/>
    <col min="4562" max="4562" width="6.7109375" style="13" customWidth="1"/>
    <col min="4563" max="4563" width="7.7109375" style="13" customWidth="1"/>
    <col min="4564" max="4564" width="7.140625" style="13" customWidth="1"/>
    <col min="4565" max="4565" width="6.7109375" style="13" customWidth="1"/>
    <col min="4566" max="4566" width="3.140625" style="13" customWidth="1"/>
    <col min="4567" max="4567" width="6.5703125" style="13" customWidth="1"/>
    <col min="4568" max="4568" width="8" style="13" bestFit="1" customWidth="1"/>
    <col min="4569" max="4571" width="5.85546875" style="13" customWidth="1"/>
    <col min="4572" max="4572" width="7.42578125" style="13" customWidth="1"/>
    <col min="4573" max="4573" width="5.85546875" style="13" customWidth="1"/>
    <col min="4574" max="4574" width="5.42578125" style="13" customWidth="1"/>
    <col min="4575" max="4575" width="5.85546875" style="13" customWidth="1"/>
    <col min="4576" max="4576" width="6.42578125" style="13" customWidth="1"/>
    <col min="4577" max="4577" width="19.140625" style="13" customWidth="1"/>
    <col min="4578" max="4811" width="9.140625" style="13"/>
    <col min="4812" max="4812" width="8.140625" style="13" customWidth="1"/>
    <col min="4813" max="4813" width="50.5703125" style="13" customWidth="1"/>
    <col min="4814" max="4814" width="4.5703125" style="13" customWidth="1"/>
    <col min="4815" max="4815" width="6.7109375" style="13" customWidth="1"/>
    <col min="4816" max="4817" width="5.140625" style="13" customWidth="1"/>
    <col min="4818" max="4818" width="6.7109375" style="13" customWidth="1"/>
    <col min="4819" max="4819" width="7.7109375" style="13" customWidth="1"/>
    <col min="4820" max="4820" width="7.140625" style="13" customWidth="1"/>
    <col min="4821" max="4821" width="6.7109375" style="13" customWidth="1"/>
    <col min="4822" max="4822" width="3.140625" style="13" customWidth="1"/>
    <col min="4823" max="4823" width="6.5703125" style="13" customWidth="1"/>
    <col min="4824" max="4824" width="8" style="13" bestFit="1" customWidth="1"/>
    <col min="4825" max="4827" width="5.85546875" style="13" customWidth="1"/>
    <col min="4828" max="4828" width="7.42578125" style="13" customWidth="1"/>
    <col min="4829" max="4829" width="5.85546875" style="13" customWidth="1"/>
    <col min="4830" max="4830" width="5.42578125" style="13" customWidth="1"/>
    <col min="4831" max="4831" width="5.85546875" style="13" customWidth="1"/>
    <col min="4832" max="4832" width="6.42578125" style="13" customWidth="1"/>
    <col min="4833" max="4833" width="19.140625" style="13" customWidth="1"/>
    <col min="4834" max="5067" width="9.140625" style="13"/>
    <col min="5068" max="5068" width="8.140625" style="13" customWidth="1"/>
    <col min="5069" max="5069" width="50.5703125" style="13" customWidth="1"/>
    <col min="5070" max="5070" width="4.5703125" style="13" customWidth="1"/>
    <col min="5071" max="5071" width="6.7109375" style="13" customWidth="1"/>
    <col min="5072" max="5073" width="5.140625" style="13" customWidth="1"/>
    <col min="5074" max="5074" width="6.7109375" style="13" customWidth="1"/>
    <col min="5075" max="5075" width="7.7109375" style="13" customWidth="1"/>
    <col min="5076" max="5076" width="7.140625" style="13" customWidth="1"/>
    <col min="5077" max="5077" width="6.7109375" style="13" customWidth="1"/>
    <col min="5078" max="5078" width="3.140625" style="13" customWidth="1"/>
    <col min="5079" max="5079" width="6.5703125" style="13" customWidth="1"/>
    <col min="5080" max="5080" width="8" style="13" bestFit="1" customWidth="1"/>
    <col min="5081" max="5083" width="5.85546875" style="13" customWidth="1"/>
    <col min="5084" max="5084" width="7.42578125" style="13" customWidth="1"/>
    <col min="5085" max="5085" width="5.85546875" style="13" customWidth="1"/>
    <col min="5086" max="5086" width="5.42578125" style="13" customWidth="1"/>
    <col min="5087" max="5087" width="5.85546875" style="13" customWidth="1"/>
    <col min="5088" max="5088" width="6.42578125" style="13" customWidth="1"/>
    <col min="5089" max="5089" width="19.140625" style="13" customWidth="1"/>
    <col min="5090" max="5323" width="9.140625" style="13"/>
    <col min="5324" max="5324" width="8.140625" style="13" customWidth="1"/>
    <col min="5325" max="5325" width="50.5703125" style="13" customWidth="1"/>
    <col min="5326" max="5326" width="4.5703125" style="13" customWidth="1"/>
    <col min="5327" max="5327" width="6.7109375" style="13" customWidth="1"/>
    <col min="5328" max="5329" width="5.140625" style="13" customWidth="1"/>
    <col min="5330" max="5330" width="6.7109375" style="13" customWidth="1"/>
    <col min="5331" max="5331" width="7.7109375" style="13" customWidth="1"/>
    <col min="5332" max="5332" width="7.140625" style="13" customWidth="1"/>
    <col min="5333" max="5333" width="6.7109375" style="13" customWidth="1"/>
    <col min="5334" max="5334" width="3.140625" style="13" customWidth="1"/>
    <col min="5335" max="5335" width="6.5703125" style="13" customWidth="1"/>
    <col min="5336" max="5336" width="8" style="13" bestFit="1" customWidth="1"/>
    <col min="5337" max="5339" width="5.85546875" style="13" customWidth="1"/>
    <col min="5340" max="5340" width="7.42578125" style="13" customWidth="1"/>
    <col min="5341" max="5341" width="5.85546875" style="13" customWidth="1"/>
    <col min="5342" max="5342" width="5.42578125" style="13" customWidth="1"/>
    <col min="5343" max="5343" width="5.85546875" style="13" customWidth="1"/>
    <col min="5344" max="5344" width="6.42578125" style="13" customWidth="1"/>
    <col min="5345" max="5345" width="19.140625" style="13" customWidth="1"/>
    <col min="5346" max="5579" width="9.140625" style="13"/>
    <col min="5580" max="5580" width="8.140625" style="13" customWidth="1"/>
    <col min="5581" max="5581" width="50.5703125" style="13" customWidth="1"/>
    <col min="5582" max="5582" width="4.5703125" style="13" customWidth="1"/>
    <col min="5583" max="5583" width="6.7109375" style="13" customWidth="1"/>
    <col min="5584" max="5585" width="5.140625" style="13" customWidth="1"/>
    <col min="5586" max="5586" width="6.7109375" style="13" customWidth="1"/>
    <col min="5587" max="5587" width="7.7109375" style="13" customWidth="1"/>
    <col min="5588" max="5588" width="7.140625" style="13" customWidth="1"/>
    <col min="5589" max="5589" width="6.7109375" style="13" customWidth="1"/>
    <col min="5590" max="5590" width="3.140625" style="13" customWidth="1"/>
    <col min="5591" max="5591" width="6.5703125" style="13" customWidth="1"/>
    <col min="5592" max="5592" width="8" style="13" bestFit="1" customWidth="1"/>
    <col min="5593" max="5595" width="5.85546875" style="13" customWidth="1"/>
    <col min="5596" max="5596" width="7.42578125" style="13" customWidth="1"/>
    <col min="5597" max="5597" width="5.85546875" style="13" customWidth="1"/>
    <col min="5598" max="5598" width="5.42578125" style="13" customWidth="1"/>
    <col min="5599" max="5599" width="5.85546875" style="13" customWidth="1"/>
    <col min="5600" max="5600" width="6.42578125" style="13" customWidth="1"/>
    <col min="5601" max="5601" width="19.140625" style="13" customWidth="1"/>
    <col min="5602" max="5835" width="9.140625" style="13"/>
    <col min="5836" max="5836" width="8.140625" style="13" customWidth="1"/>
    <col min="5837" max="5837" width="50.5703125" style="13" customWidth="1"/>
    <col min="5838" max="5838" width="4.5703125" style="13" customWidth="1"/>
    <col min="5839" max="5839" width="6.7109375" style="13" customWidth="1"/>
    <col min="5840" max="5841" width="5.140625" style="13" customWidth="1"/>
    <col min="5842" max="5842" width="6.7109375" style="13" customWidth="1"/>
    <col min="5843" max="5843" width="7.7109375" style="13" customWidth="1"/>
    <col min="5844" max="5844" width="7.140625" style="13" customWidth="1"/>
    <col min="5845" max="5845" width="6.7109375" style="13" customWidth="1"/>
    <col min="5846" max="5846" width="3.140625" style="13" customWidth="1"/>
    <col min="5847" max="5847" width="6.5703125" style="13" customWidth="1"/>
    <col min="5848" max="5848" width="8" style="13" bestFit="1" customWidth="1"/>
    <col min="5849" max="5851" width="5.85546875" style="13" customWidth="1"/>
    <col min="5852" max="5852" width="7.42578125" style="13" customWidth="1"/>
    <col min="5853" max="5853" width="5.85546875" style="13" customWidth="1"/>
    <col min="5854" max="5854" width="5.42578125" style="13" customWidth="1"/>
    <col min="5855" max="5855" width="5.85546875" style="13" customWidth="1"/>
    <col min="5856" max="5856" width="6.42578125" style="13" customWidth="1"/>
    <col min="5857" max="5857" width="19.140625" style="13" customWidth="1"/>
    <col min="5858" max="6091" width="9.140625" style="13"/>
    <col min="6092" max="6092" width="8.140625" style="13" customWidth="1"/>
    <col min="6093" max="6093" width="50.5703125" style="13" customWidth="1"/>
    <col min="6094" max="6094" width="4.5703125" style="13" customWidth="1"/>
    <col min="6095" max="6095" width="6.7109375" style="13" customWidth="1"/>
    <col min="6096" max="6097" width="5.140625" style="13" customWidth="1"/>
    <col min="6098" max="6098" width="6.7109375" style="13" customWidth="1"/>
    <col min="6099" max="6099" width="7.7109375" style="13" customWidth="1"/>
    <col min="6100" max="6100" width="7.140625" style="13" customWidth="1"/>
    <col min="6101" max="6101" width="6.7109375" style="13" customWidth="1"/>
    <col min="6102" max="6102" width="3.140625" style="13" customWidth="1"/>
    <col min="6103" max="6103" width="6.5703125" style="13" customWidth="1"/>
    <col min="6104" max="6104" width="8" style="13" bestFit="1" customWidth="1"/>
    <col min="6105" max="6107" width="5.85546875" style="13" customWidth="1"/>
    <col min="6108" max="6108" width="7.42578125" style="13" customWidth="1"/>
    <col min="6109" max="6109" width="5.85546875" style="13" customWidth="1"/>
    <col min="6110" max="6110" width="5.42578125" style="13" customWidth="1"/>
    <col min="6111" max="6111" width="5.85546875" style="13" customWidth="1"/>
    <col min="6112" max="6112" width="6.42578125" style="13" customWidth="1"/>
    <col min="6113" max="6113" width="19.140625" style="13" customWidth="1"/>
    <col min="6114" max="6347" width="9.140625" style="13"/>
    <col min="6348" max="6348" width="8.140625" style="13" customWidth="1"/>
    <col min="6349" max="6349" width="50.5703125" style="13" customWidth="1"/>
    <col min="6350" max="6350" width="4.5703125" style="13" customWidth="1"/>
    <col min="6351" max="6351" width="6.7109375" style="13" customWidth="1"/>
    <col min="6352" max="6353" width="5.140625" style="13" customWidth="1"/>
    <col min="6354" max="6354" width="6.7109375" style="13" customWidth="1"/>
    <col min="6355" max="6355" width="7.7109375" style="13" customWidth="1"/>
    <col min="6356" max="6356" width="7.140625" style="13" customWidth="1"/>
    <col min="6357" max="6357" width="6.7109375" style="13" customWidth="1"/>
    <col min="6358" max="6358" width="3.140625" style="13" customWidth="1"/>
    <col min="6359" max="6359" width="6.5703125" style="13" customWidth="1"/>
    <col min="6360" max="6360" width="8" style="13" bestFit="1" customWidth="1"/>
    <col min="6361" max="6363" width="5.85546875" style="13" customWidth="1"/>
    <col min="6364" max="6364" width="7.42578125" style="13" customWidth="1"/>
    <col min="6365" max="6365" width="5.85546875" style="13" customWidth="1"/>
    <col min="6366" max="6366" width="5.42578125" style="13" customWidth="1"/>
    <col min="6367" max="6367" width="5.85546875" style="13" customWidth="1"/>
    <col min="6368" max="6368" width="6.42578125" style="13" customWidth="1"/>
    <col min="6369" max="6369" width="19.140625" style="13" customWidth="1"/>
    <col min="6370" max="6603" width="9.140625" style="13"/>
    <col min="6604" max="6604" width="8.140625" style="13" customWidth="1"/>
    <col min="6605" max="6605" width="50.5703125" style="13" customWidth="1"/>
    <col min="6606" max="6606" width="4.5703125" style="13" customWidth="1"/>
    <col min="6607" max="6607" width="6.7109375" style="13" customWidth="1"/>
    <col min="6608" max="6609" width="5.140625" style="13" customWidth="1"/>
    <col min="6610" max="6610" width="6.7109375" style="13" customWidth="1"/>
    <col min="6611" max="6611" width="7.7109375" style="13" customWidth="1"/>
    <col min="6612" max="6612" width="7.140625" style="13" customWidth="1"/>
    <col min="6613" max="6613" width="6.7109375" style="13" customWidth="1"/>
    <col min="6614" max="6614" width="3.140625" style="13" customWidth="1"/>
    <col min="6615" max="6615" width="6.5703125" style="13" customWidth="1"/>
    <col min="6616" max="6616" width="8" style="13" bestFit="1" customWidth="1"/>
    <col min="6617" max="6619" width="5.85546875" style="13" customWidth="1"/>
    <col min="6620" max="6620" width="7.42578125" style="13" customWidth="1"/>
    <col min="6621" max="6621" width="5.85546875" style="13" customWidth="1"/>
    <col min="6622" max="6622" width="5.42578125" style="13" customWidth="1"/>
    <col min="6623" max="6623" width="5.85546875" style="13" customWidth="1"/>
    <col min="6624" max="6624" width="6.42578125" style="13" customWidth="1"/>
    <col min="6625" max="6625" width="19.140625" style="13" customWidth="1"/>
    <col min="6626" max="6859" width="9.140625" style="13"/>
    <col min="6860" max="6860" width="8.140625" style="13" customWidth="1"/>
    <col min="6861" max="6861" width="50.5703125" style="13" customWidth="1"/>
    <col min="6862" max="6862" width="4.5703125" style="13" customWidth="1"/>
    <col min="6863" max="6863" width="6.7109375" style="13" customWidth="1"/>
    <col min="6864" max="6865" width="5.140625" style="13" customWidth="1"/>
    <col min="6866" max="6866" width="6.7109375" style="13" customWidth="1"/>
    <col min="6867" max="6867" width="7.7109375" style="13" customWidth="1"/>
    <col min="6868" max="6868" width="7.140625" style="13" customWidth="1"/>
    <col min="6869" max="6869" width="6.7109375" style="13" customWidth="1"/>
    <col min="6870" max="6870" width="3.140625" style="13" customWidth="1"/>
    <col min="6871" max="6871" width="6.5703125" style="13" customWidth="1"/>
    <col min="6872" max="6872" width="8" style="13" bestFit="1" customWidth="1"/>
    <col min="6873" max="6875" width="5.85546875" style="13" customWidth="1"/>
    <col min="6876" max="6876" width="7.42578125" style="13" customWidth="1"/>
    <col min="6877" max="6877" width="5.85546875" style="13" customWidth="1"/>
    <col min="6878" max="6878" width="5.42578125" style="13" customWidth="1"/>
    <col min="6879" max="6879" width="5.85546875" style="13" customWidth="1"/>
    <col min="6880" max="6880" width="6.42578125" style="13" customWidth="1"/>
    <col min="6881" max="6881" width="19.140625" style="13" customWidth="1"/>
    <col min="6882" max="7115" width="9.140625" style="13"/>
    <col min="7116" max="7116" width="8.140625" style="13" customWidth="1"/>
    <col min="7117" max="7117" width="50.5703125" style="13" customWidth="1"/>
    <col min="7118" max="7118" width="4.5703125" style="13" customWidth="1"/>
    <col min="7119" max="7119" width="6.7109375" style="13" customWidth="1"/>
    <col min="7120" max="7121" width="5.140625" style="13" customWidth="1"/>
    <col min="7122" max="7122" width="6.7109375" style="13" customWidth="1"/>
    <col min="7123" max="7123" width="7.7109375" style="13" customWidth="1"/>
    <col min="7124" max="7124" width="7.140625" style="13" customWidth="1"/>
    <col min="7125" max="7125" width="6.7109375" style="13" customWidth="1"/>
    <col min="7126" max="7126" width="3.140625" style="13" customWidth="1"/>
    <col min="7127" max="7127" width="6.5703125" style="13" customWidth="1"/>
    <col min="7128" max="7128" width="8" style="13" bestFit="1" customWidth="1"/>
    <col min="7129" max="7131" width="5.85546875" style="13" customWidth="1"/>
    <col min="7132" max="7132" width="7.42578125" style="13" customWidth="1"/>
    <col min="7133" max="7133" width="5.85546875" style="13" customWidth="1"/>
    <col min="7134" max="7134" width="5.42578125" style="13" customWidth="1"/>
    <col min="7135" max="7135" width="5.85546875" style="13" customWidth="1"/>
    <col min="7136" max="7136" width="6.42578125" style="13" customWidth="1"/>
    <col min="7137" max="7137" width="19.140625" style="13" customWidth="1"/>
    <col min="7138" max="7371" width="9.140625" style="13"/>
    <col min="7372" max="7372" width="8.140625" style="13" customWidth="1"/>
    <col min="7373" max="7373" width="50.5703125" style="13" customWidth="1"/>
    <col min="7374" max="7374" width="4.5703125" style="13" customWidth="1"/>
    <col min="7375" max="7375" width="6.7109375" style="13" customWidth="1"/>
    <col min="7376" max="7377" width="5.140625" style="13" customWidth="1"/>
    <col min="7378" max="7378" width="6.7109375" style="13" customWidth="1"/>
    <col min="7379" max="7379" width="7.7109375" style="13" customWidth="1"/>
    <col min="7380" max="7380" width="7.140625" style="13" customWidth="1"/>
    <col min="7381" max="7381" width="6.7109375" style="13" customWidth="1"/>
    <col min="7382" max="7382" width="3.140625" style="13" customWidth="1"/>
    <col min="7383" max="7383" width="6.5703125" style="13" customWidth="1"/>
    <col min="7384" max="7384" width="8" style="13" bestFit="1" customWidth="1"/>
    <col min="7385" max="7387" width="5.85546875" style="13" customWidth="1"/>
    <col min="7388" max="7388" width="7.42578125" style="13" customWidth="1"/>
    <col min="7389" max="7389" width="5.85546875" style="13" customWidth="1"/>
    <col min="7390" max="7390" width="5.42578125" style="13" customWidth="1"/>
    <col min="7391" max="7391" width="5.85546875" style="13" customWidth="1"/>
    <col min="7392" max="7392" width="6.42578125" style="13" customWidth="1"/>
    <col min="7393" max="7393" width="19.140625" style="13" customWidth="1"/>
    <col min="7394" max="7627" width="9.140625" style="13"/>
    <col min="7628" max="7628" width="8.140625" style="13" customWidth="1"/>
    <col min="7629" max="7629" width="50.5703125" style="13" customWidth="1"/>
    <col min="7630" max="7630" width="4.5703125" style="13" customWidth="1"/>
    <col min="7631" max="7631" width="6.7109375" style="13" customWidth="1"/>
    <col min="7632" max="7633" width="5.140625" style="13" customWidth="1"/>
    <col min="7634" max="7634" width="6.7109375" style="13" customWidth="1"/>
    <col min="7635" max="7635" width="7.7109375" style="13" customWidth="1"/>
    <col min="7636" max="7636" width="7.140625" style="13" customWidth="1"/>
    <col min="7637" max="7637" width="6.7109375" style="13" customWidth="1"/>
    <col min="7638" max="7638" width="3.140625" style="13" customWidth="1"/>
    <col min="7639" max="7639" width="6.5703125" style="13" customWidth="1"/>
    <col min="7640" max="7640" width="8" style="13" bestFit="1" customWidth="1"/>
    <col min="7641" max="7643" width="5.85546875" style="13" customWidth="1"/>
    <col min="7644" max="7644" width="7.42578125" style="13" customWidth="1"/>
    <col min="7645" max="7645" width="5.85546875" style="13" customWidth="1"/>
    <col min="7646" max="7646" width="5.42578125" style="13" customWidth="1"/>
    <col min="7647" max="7647" width="5.85546875" style="13" customWidth="1"/>
    <col min="7648" max="7648" width="6.42578125" style="13" customWidth="1"/>
    <col min="7649" max="7649" width="19.140625" style="13" customWidth="1"/>
    <col min="7650" max="7883" width="9.140625" style="13"/>
    <col min="7884" max="7884" width="8.140625" style="13" customWidth="1"/>
    <col min="7885" max="7885" width="50.5703125" style="13" customWidth="1"/>
    <col min="7886" max="7886" width="4.5703125" style="13" customWidth="1"/>
    <col min="7887" max="7887" width="6.7109375" style="13" customWidth="1"/>
    <col min="7888" max="7889" width="5.140625" style="13" customWidth="1"/>
    <col min="7890" max="7890" width="6.7109375" style="13" customWidth="1"/>
    <col min="7891" max="7891" width="7.7109375" style="13" customWidth="1"/>
    <col min="7892" max="7892" width="7.140625" style="13" customWidth="1"/>
    <col min="7893" max="7893" width="6.7109375" style="13" customWidth="1"/>
    <col min="7894" max="7894" width="3.140625" style="13" customWidth="1"/>
    <col min="7895" max="7895" width="6.5703125" style="13" customWidth="1"/>
    <col min="7896" max="7896" width="8" style="13" bestFit="1" customWidth="1"/>
    <col min="7897" max="7899" width="5.85546875" style="13" customWidth="1"/>
    <col min="7900" max="7900" width="7.42578125" style="13" customWidth="1"/>
    <col min="7901" max="7901" width="5.85546875" style="13" customWidth="1"/>
    <col min="7902" max="7902" width="5.42578125" style="13" customWidth="1"/>
    <col min="7903" max="7903" width="5.85546875" style="13" customWidth="1"/>
    <col min="7904" max="7904" width="6.42578125" style="13" customWidth="1"/>
    <col min="7905" max="7905" width="19.140625" style="13" customWidth="1"/>
    <col min="7906" max="8139" width="9.140625" style="13"/>
    <col min="8140" max="8140" width="8.140625" style="13" customWidth="1"/>
    <col min="8141" max="8141" width="50.5703125" style="13" customWidth="1"/>
    <col min="8142" max="8142" width="4.5703125" style="13" customWidth="1"/>
    <col min="8143" max="8143" width="6.7109375" style="13" customWidth="1"/>
    <col min="8144" max="8145" width="5.140625" style="13" customWidth="1"/>
    <col min="8146" max="8146" width="6.7109375" style="13" customWidth="1"/>
    <col min="8147" max="8147" width="7.7109375" style="13" customWidth="1"/>
    <col min="8148" max="8148" width="7.140625" style="13" customWidth="1"/>
    <col min="8149" max="8149" width="6.7109375" style="13" customWidth="1"/>
    <col min="8150" max="8150" width="3.140625" style="13" customWidth="1"/>
    <col min="8151" max="8151" width="6.5703125" style="13" customWidth="1"/>
    <col min="8152" max="8152" width="8" style="13" bestFit="1" customWidth="1"/>
    <col min="8153" max="8155" width="5.85546875" style="13" customWidth="1"/>
    <col min="8156" max="8156" width="7.42578125" style="13" customWidth="1"/>
    <col min="8157" max="8157" width="5.85546875" style="13" customWidth="1"/>
    <col min="8158" max="8158" width="5.42578125" style="13" customWidth="1"/>
    <col min="8159" max="8159" width="5.85546875" style="13" customWidth="1"/>
    <col min="8160" max="8160" width="6.42578125" style="13" customWidth="1"/>
    <col min="8161" max="8161" width="19.140625" style="13" customWidth="1"/>
    <col min="8162" max="8395" width="9.140625" style="13"/>
    <col min="8396" max="8396" width="8.140625" style="13" customWidth="1"/>
    <col min="8397" max="8397" width="50.5703125" style="13" customWidth="1"/>
    <col min="8398" max="8398" width="4.5703125" style="13" customWidth="1"/>
    <col min="8399" max="8399" width="6.7109375" style="13" customWidth="1"/>
    <col min="8400" max="8401" width="5.140625" style="13" customWidth="1"/>
    <col min="8402" max="8402" width="6.7109375" style="13" customWidth="1"/>
    <col min="8403" max="8403" width="7.7109375" style="13" customWidth="1"/>
    <col min="8404" max="8404" width="7.140625" style="13" customWidth="1"/>
    <col min="8405" max="8405" width="6.7109375" style="13" customWidth="1"/>
    <col min="8406" max="8406" width="3.140625" style="13" customWidth="1"/>
    <col min="8407" max="8407" width="6.5703125" style="13" customWidth="1"/>
    <col min="8408" max="8408" width="8" style="13" bestFit="1" customWidth="1"/>
    <col min="8409" max="8411" width="5.85546875" style="13" customWidth="1"/>
    <col min="8412" max="8412" width="7.42578125" style="13" customWidth="1"/>
    <col min="8413" max="8413" width="5.85546875" style="13" customWidth="1"/>
    <col min="8414" max="8414" width="5.42578125" style="13" customWidth="1"/>
    <col min="8415" max="8415" width="5.85546875" style="13" customWidth="1"/>
    <col min="8416" max="8416" width="6.42578125" style="13" customWidth="1"/>
    <col min="8417" max="8417" width="19.140625" style="13" customWidth="1"/>
    <col min="8418" max="8651" width="9.140625" style="13"/>
    <col min="8652" max="8652" width="8.140625" style="13" customWidth="1"/>
    <col min="8653" max="8653" width="50.5703125" style="13" customWidth="1"/>
    <col min="8654" max="8654" width="4.5703125" style="13" customWidth="1"/>
    <col min="8655" max="8655" width="6.7109375" style="13" customWidth="1"/>
    <col min="8656" max="8657" width="5.140625" style="13" customWidth="1"/>
    <col min="8658" max="8658" width="6.7109375" style="13" customWidth="1"/>
    <col min="8659" max="8659" width="7.7109375" style="13" customWidth="1"/>
    <col min="8660" max="8660" width="7.140625" style="13" customWidth="1"/>
    <col min="8661" max="8661" width="6.7109375" style="13" customWidth="1"/>
    <col min="8662" max="8662" width="3.140625" style="13" customWidth="1"/>
    <col min="8663" max="8663" width="6.5703125" style="13" customWidth="1"/>
    <col min="8664" max="8664" width="8" style="13" bestFit="1" customWidth="1"/>
    <col min="8665" max="8667" width="5.85546875" style="13" customWidth="1"/>
    <col min="8668" max="8668" width="7.42578125" style="13" customWidth="1"/>
    <col min="8669" max="8669" width="5.85546875" style="13" customWidth="1"/>
    <col min="8670" max="8670" width="5.42578125" style="13" customWidth="1"/>
    <col min="8671" max="8671" width="5.85546875" style="13" customWidth="1"/>
    <col min="8672" max="8672" width="6.42578125" style="13" customWidth="1"/>
    <col min="8673" max="8673" width="19.140625" style="13" customWidth="1"/>
    <col min="8674" max="8907" width="9.140625" style="13"/>
    <col min="8908" max="8908" width="8.140625" style="13" customWidth="1"/>
    <col min="8909" max="8909" width="50.5703125" style="13" customWidth="1"/>
    <col min="8910" max="8910" width="4.5703125" style="13" customWidth="1"/>
    <col min="8911" max="8911" width="6.7109375" style="13" customWidth="1"/>
    <col min="8912" max="8913" width="5.140625" style="13" customWidth="1"/>
    <col min="8914" max="8914" width="6.7109375" style="13" customWidth="1"/>
    <col min="8915" max="8915" width="7.7109375" style="13" customWidth="1"/>
    <col min="8916" max="8916" width="7.140625" style="13" customWidth="1"/>
    <col min="8917" max="8917" width="6.7109375" style="13" customWidth="1"/>
    <col min="8918" max="8918" width="3.140625" style="13" customWidth="1"/>
    <col min="8919" max="8919" width="6.5703125" style="13" customWidth="1"/>
    <col min="8920" max="8920" width="8" style="13" bestFit="1" customWidth="1"/>
    <col min="8921" max="8923" width="5.85546875" style="13" customWidth="1"/>
    <col min="8924" max="8924" width="7.42578125" style="13" customWidth="1"/>
    <col min="8925" max="8925" width="5.85546875" style="13" customWidth="1"/>
    <col min="8926" max="8926" width="5.42578125" style="13" customWidth="1"/>
    <col min="8927" max="8927" width="5.85546875" style="13" customWidth="1"/>
    <col min="8928" max="8928" width="6.42578125" style="13" customWidth="1"/>
    <col min="8929" max="8929" width="19.140625" style="13" customWidth="1"/>
    <col min="8930" max="9163" width="9.140625" style="13"/>
    <col min="9164" max="9164" width="8.140625" style="13" customWidth="1"/>
    <col min="9165" max="9165" width="50.5703125" style="13" customWidth="1"/>
    <col min="9166" max="9166" width="4.5703125" style="13" customWidth="1"/>
    <col min="9167" max="9167" width="6.7109375" style="13" customWidth="1"/>
    <col min="9168" max="9169" width="5.140625" style="13" customWidth="1"/>
    <col min="9170" max="9170" width="6.7109375" style="13" customWidth="1"/>
    <col min="9171" max="9171" width="7.7109375" style="13" customWidth="1"/>
    <col min="9172" max="9172" width="7.140625" style="13" customWidth="1"/>
    <col min="9173" max="9173" width="6.7109375" style="13" customWidth="1"/>
    <col min="9174" max="9174" width="3.140625" style="13" customWidth="1"/>
    <col min="9175" max="9175" width="6.5703125" style="13" customWidth="1"/>
    <col min="9176" max="9176" width="8" style="13" bestFit="1" customWidth="1"/>
    <col min="9177" max="9179" width="5.85546875" style="13" customWidth="1"/>
    <col min="9180" max="9180" width="7.42578125" style="13" customWidth="1"/>
    <col min="9181" max="9181" width="5.85546875" style="13" customWidth="1"/>
    <col min="9182" max="9182" width="5.42578125" style="13" customWidth="1"/>
    <col min="9183" max="9183" width="5.85546875" style="13" customWidth="1"/>
    <col min="9184" max="9184" width="6.42578125" style="13" customWidth="1"/>
    <col min="9185" max="9185" width="19.140625" style="13" customWidth="1"/>
    <col min="9186" max="9419" width="9.140625" style="13"/>
    <col min="9420" max="9420" width="8.140625" style="13" customWidth="1"/>
    <col min="9421" max="9421" width="50.5703125" style="13" customWidth="1"/>
    <col min="9422" max="9422" width="4.5703125" style="13" customWidth="1"/>
    <col min="9423" max="9423" width="6.7109375" style="13" customWidth="1"/>
    <col min="9424" max="9425" width="5.140625" style="13" customWidth="1"/>
    <col min="9426" max="9426" width="6.7109375" style="13" customWidth="1"/>
    <col min="9427" max="9427" width="7.7109375" style="13" customWidth="1"/>
    <col min="9428" max="9428" width="7.140625" style="13" customWidth="1"/>
    <col min="9429" max="9429" width="6.7109375" style="13" customWidth="1"/>
    <col min="9430" max="9430" width="3.140625" style="13" customWidth="1"/>
    <col min="9431" max="9431" width="6.5703125" style="13" customWidth="1"/>
    <col min="9432" max="9432" width="8" style="13" bestFit="1" customWidth="1"/>
    <col min="9433" max="9435" width="5.85546875" style="13" customWidth="1"/>
    <col min="9436" max="9436" width="7.42578125" style="13" customWidth="1"/>
    <col min="9437" max="9437" width="5.85546875" style="13" customWidth="1"/>
    <col min="9438" max="9438" width="5.42578125" style="13" customWidth="1"/>
    <col min="9439" max="9439" width="5.85546875" style="13" customWidth="1"/>
    <col min="9440" max="9440" width="6.42578125" style="13" customWidth="1"/>
    <col min="9441" max="9441" width="19.140625" style="13" customWidth="1"/>
    <col min="9442" max="9675" width="9.140625" style="13"/>
    <col min="9676" max="9676" width="8.140625" style="13" customWidth="1"/>
    <col min="9677" max="9677" width="50.5703125" style="13" customWidth="1"/>
    <col min="9678" max="9678" width="4.5703125" style="13" customWidth="1"/>
    <col min="9679" max="9679" width="6.7109375" style="13" customWidth="1"/>
    <col min="9680" max="9681" width="5.140625" style="13" customWidth="1"/>
    <col min="9682" max="9682" width="6.7109375" style="13" customWidth="1"/>
    <col min="9683" max="9683" width="7.7109375" style="13" customWidth="1"/>
    <col min="9684" max="9684" width="7.140625" style="13" customWidth="1"/>
    <col min="9685" max="9685" width="6.7109375" style="13" customWidth="1"/>
    <col min="9686" max="9686" width="3.140625" style="13" customWidth="1"/>
    <col min="9687" max="9687" width="6.5703125" style="13" customWidth="1"/>
    <col min="9688" max="9688" width="8" style="13" bestFit="1" customWidth="1"/>
    <col min="9689" max="9691" width="5.85546875" style="13" customWidth="1"/>
    <col min="9692" max="9692" width="7.42578125" style="13" customWidth="1"/>
    <col min="9693" max="9693" width="5.85546875" style="13" customWidth="1"/>
    <col min="9694" max="9694" width="5.42578125" style="13" customWidth="1"/>
    <col min="9695" max="9695" width="5.85546875" style="13" customWidth="1"/>
    <col min="9696" max="9696" width="6.42578125" style="13" customWidth="1"/>
    <col min="9697" max="9697" width="19.140625" style="13" customWidth="1"/>
    <col min="9698" max="9931" width="9.140625" style="13"/>
    <col min="9932" max="9932" width="8.140625" style="13" customWidth="1"/>
    <col min="9933" max="9933" width="50.5703125" style="13" customWidth="1"/>
    <col min="9934" max="9934" width="4.5703125" style="13" customWidth="1"/>
    <col min="9935" max="9935" width="6.7109375" style="13" customWidth="1"/>
    <col min="9936" max="9937" width="5.140625" style="13" customWidth="1"/>
    <col min="9938" max="9938" width="6.7109375" style="13" customWidth="1"/>
    <col min="9939" max="9939" width="7.7109375" style="13" customWidth="1"/>
    <col min="9940" max="9940" width="7.140625" style="13" customWidth="1"/>
    <col min="9941" max="9941" width="6.7109375" style="13" customWidth="1"/>
    <col min="9942" max="9942" width="3.140625" style="13" customWidth="1"/>
    <col min="9943" max="9943" width="6.5703125" style="13" customWidth="1"/>
    <col min="9944" max="9944" width="8" style="13" bestFit="1" customWidth="1"/>
    <col min="9945" max="9947" width="5.85546875" style="13" customWidth="1"/>
    <col min="9948" max="9948" width="7.42578125" style="13" customWidth="1"/>
    <col min="9949" max="9949" width="5.85546875" style="13" customWidth="1"/>
    <col min="9950" max="9950" width="5.42578125" style="13" customWidth="1"/>
    <col min="9951" max="9951" width="5.85546875" style="13" customWidth="1"/>
    <col min="9952" max="9952" width="6.42578125" style="13" customWidth="1"/>
    <col min="9953" max="9953" width="19.140625" style="13" customWidth="1"/>
    <col min="9954" max="10187" width="9.140625" style="13"/>
    <col min="10188" max="10188" width="8.140625" style="13" customWidth="1"/>
    <col min="10189" max="10189" width="50.5703125" style="13" customWidth="1"/>
    <col min="10190" max="10190" width="4.5703125" style="13" customWidth="1"/>
    <col min="10191" max="10191" width="6.7109375" style="13" customWidth="1"/>
    <col min="10192" max="10193" width="5.140625" style="13" customWidth="1"/>
    <col min="10194" max="10194" width="6.7109375" style="13" customWidth="1"/>
    <col min="10195" max="10195" width="7.7109375" style="13" customWidth="1"/>
    <col min="10196" max="10196" width="7.140625" style="13" customWidth="1"/>
    <col min="10197" max="10197" width="6.7109375" style="13" customWidth="1"/>
    <col min="10198" max="10198" width="3.140625" style="13" customWidth="1"/>
    <col min="10199" max="10199" width="6.5703125" style="13" customWidth="1"/>
    <col min="10200" max="10200" width="8" style="13" bestFit="1" customWidth="1"/>
    <col min="10201" max="10203" width="5.85546875" style="13" customWidth="1"/>
    <col min="10204" max="10204" width="7.42578125" style="13" customWidth="1"/>
    <col min="10205" max="10205" width="5.85546875" style="13" customWidth="1"/>
    <col min="10206" max="10206" width="5.42578125" style="13" customWidth="1"/>
    <col min="10207" max="10207" width="5.85546875" style="13" customWidth="1"/>
    <col min="10208" max="10208" width="6.42578125" style="13" customWidth="1"/>
    <col min="10209" max="10209" width="19.140625" style="13" customWidth="1"/>
    <col min="10210" max="10443" width="9.140625" style="13"/>
    <col min="10444" max="10444" width="8.140625" style="13" customWidth="1"/>
    <col min="10445" max="10445" width="50.5703125" style="13" customWidth="1"/>
    <col min="10446" max="10446" width="4.5703125" style="13" customWidth="1"/>
    <col min="10447" max="10447" width="6.7109375" style="13" customWidth="1"/>
    <col min="10448" max="10449" width="5.140625" style="13" customWidth="1"/>
    <col min="10450" max="10450" width="6.7109375" style="13" customWidth="1"/>
    <col min="10451" max="10451" width="7.7109375" style="13" customWidth="1"/>
    <col min="10452" max="10452" width="7.140625" style="13" customWidth="1"/>
    <col min="10453" max="10453" width="6.7109375" style="13" customWidth="1"/>
    <col min="10454" max="10454" width="3.140625" style="13" customWidth="1"/>
    <col min="10455" max="10455" width="6.5703125" style="13" customWidth="1"/>
    <col min="10456" max="10456" width="8" style="13" bestFit="1" customWidth="1"/>
    <col min="10457" max="10459" width="5.85546875" style="13" customWidth="1"/>
    <col min="10460" max="10460" width="7.42578125" style="13" customWidth="1"/>
    <col min="10461" max="10461" width="5.85546875" style="13" customWidth="1"/>
    <col min="10462" max="10462" width="5.42578125" style="13" customWidth="1"/>
    <col min="10463" max="10463" width="5.85546875" style="13" customWidth="1"/>
    <col min="10464" max="10464" width="6.42578125" style="13" customWidth="1"/>
    <col min="10465" max="10465" width="19.140625" style="13" customWidth="1"/>
    <col min="10466" max="10699" width="9.140625" style="13"/>
    <col min="10700" max="10700" width="8.140625" style="13" customWidth="1"/>
    <col min="10701" max="10701" width="50.5703125" style="13" customWidth="1"/>
    <col min="10702" max="10702" width="4.5703125" style="13" customWidth="1"/>
    <col min="10703" max="10703" width="6.7109375" style="13" customWidth="1"/>
    <col min="10704" max="10705" width="5.140625" style="13" customWidth="1"/>
    <col min="10706" max="10706" width="6.7109375" style="13" customWidth="1"/>
    <col min="10707" max="10707" width="7.7109375" style="13" customWidth="1"/>
    <col min="10708" max="10708" width="7.140625" style="13" customWidth="1"/>
    <col min="10709" max="10709" width="6.7109375" style="13" customWidth="1"/>
    <col min="10710" max="10710" width="3.140625" style="13" customWidth="1"/>
    <col min="10711" max="10711" width="6.5703125" style="13" customWidth="1"/>
    <col min="10712" max="10712" width="8" style="13" bestFit="1" customWidth="1"/>
    <col min="10713" max="10715" width="5.85546875" style="13" customWidth="1"/>
    <col min="10716" max="10716" width="7.42578125" style="13" customWidth="1"/>
    <col min="10717" max="10717" width="5.85546875" style="13" customWidth="1"/>
    <col min="10718" max="10718" width="5.42578125" style="13" customWidth="1"/>
    <col min="10719" max="10719" width="5.85546875" style="13" customWidth="1"/>
    <col min="10720" max="10720" width="6.42578125" style="13" customWidth="1"/>
    <col min="10721" max="10721" width="19.140625" style="13" customWidth="1"/>
    <col min="10722" max="10955" width="9.140625" style="13"/>
    <col min="10956" max="10956" width="8.140625" style="13" customWidth="1"/>
    <col min="10957" max="10957" width="50.5703125" style="13" customWidth="1"/>
    <col min="10958" max="10958" width="4.5703125" style="13" customWidth="1"/>
    <col min="10959" max="10959" width="6.7109375" style="13" customWidth="1"/>
    <col min="10960" max="10961" width="5.140625" style="13" customWidth="1"/>
    <col min="10962" max="10962" width="6.7109375" style="13" customWidth="1"/>
    <col min="10963" max="10963" width="7.7109375" style="13" customWidth="1"/>
    <col min="10964" max="10964" width="7.140625" style="13" customWidth="1"/>
    <col min="10965" max="10965" width="6.7109375" style="13" customWidth="1"/>
    <col min="10966" max="10966" width="3.140625" style="13" customWidth="1"/>
    <col min="10967" max="10967" width="6.5703125" style="13" customWidth="1"/>
    <col min="10968" max="10968" width="8" style="13" bestFit="1" customWidth="1"/>
    <col min="10969" max="10971" width="5.85546875" style="13" customWidth="1"/>
    <col min="10972" max="10972" width="7.42578125" style="13" customWidth="1"/>
    <col min="10973" max="10973" width="5.85546875" style="13" customWidth="1"/>
    <col min="10974" max="10974" width="5.42578125" style="13" customWidth="1"/>
    <col min="10975" max="10975" width="5.85546875" style="13" customWidth="1"/>
    <col min="10976" max="10976" width="6.42578125" style="13" customWidth="1"/>
    <col min="10977" max="10977" width="19.140625" style="13" customWidth="1"/>
    <col min="10978" max="11211" width="9.140625" style="13"/>
    <col min="11212" max="11212" width="8.140625" style="13" customWidth="1"/>
    <col min="11213" max="11213" width="50.5703125" style="13" customWidth="1"/>
    <col min="11214" max="11214" width="4.5703125" style="13" customWidth="1"/>
    <col min="11215" max="11215" width="6.7109375" style="13" customWidth="1"/>
    <col min="11216" max="11217" width="5.140625" style="13" customWidth="1"/>
    <col min="11218" max="11218" width="6.7109375" style="13" customWidth="1"/>
    <col min="11219" max="11219" width="7.7109375" style="13" customWidth="1"/>
    <col min="11220" max="11220" width="7.140625" style="13" customWidth="1"/>
    <col min="11221" max="11221" width="6.7109375" style="13" customWidth="1"/>
    <col min="11222" max="11222" width="3.140625" style="13" customWidth="1"/>
    <col min="11223" max="11223" width="6.5703125" style="13" customWidth="1"/>
    <col min="11224" max="11224" width="8" style="13" bestFit="1" customWidth="1"/>
    <col min="11225" max="11227" width="5.85546875" style="13" customWidth="1"/>
    <col min="11228" max="11228" width="7.42578125" style="13" customWidth="1"/>
    <col min="11229" max="11229" width="5.85546875" style="13" customWidth="1"/>
    <col min="11230" max="11230" width="5.42578125" style="13" customWidth="1"/>
    <col min="11231" max="11231" width="5.85546875" style="13" customWidth="1"/>
    <col min="11232" max="11232" width="6.42578125" style="13" customWidth="1"/>
    <col min="11233" max="11233" width="19.140625" style="13" customWidth="1"/>
    <col min="11234" max="11467" width="9.140625" style="13"/>
    <col min="11468" max="11468" width="8.140625" style="13" customWidth="1"/>
    <col min="11469" max="11469" width="50.5703125" style="13" customWidth="1"/>
    <col min="11470" max="11470" width="4.5703125" style="13" customWidth="1"/>
    <col min="11471" max="11471" width="6.7109375" style="13" customWidth="1"/>
    <col min="11472" max="11473" width="5.140625" style="13" customWidth="1"/>
    <col min="11474" max="11474" width="6.7109375" style="13" customWidth="1"/>
    <col min="11475" max="11475" width="7.7109375" style="13" customWidth="1"/>
    <col min="11476" max="11476" width="7.140625" style="13" customWidth="1"/>
    <col min="11477" max="11477" width="6.7109375" style="13" customWidth="1"/>
    <col min="11478" max="11478" width="3.140625" style="13" customWidth="1"/>
    <col min="11479" max="11479" width="6.5703125" style="13" customWidth="1"/>
    <col min="11480" max="11480" width="8" style="13" bestFit="1" customWidth="1"/>
    <col min="11481" max="11483" width="5.85546875" style="13" customWidth="1"/>
    <col min="11484" max="11484" width="7.42578125" style="13" customWidth="1"/>
    <col min="11485" max="11485" width="5.85546875" style="13" customWidth="1"/>
    <col min="11486" max="11486" width="5.42578125" style="13" customWidth="1"/>
    <col min="11487" max="11487" width="5.85546875" style="13" customWidth="1"/>
    <col min="11488" max="11488" width="6.42578125" style="13" customWidth="1"/>
    <col min="11489" max="11489" width="19.140625" style="13" customWidth="1"/>
    <col min="11490" max="11723" width="9.140625" style="13"/>
    <col min="11724" max="11724" width="8.140625" style="13" customWidth="1"/>
    <col min="11725" max="11725" width="50.5703125" style="13" customWidth="1"/>
    <col min="11726" max="11726" width="4.5703125" style="13" customWidth="1"/>
    <col min="11727" max="11727" width="6.7109375" style="13" customWidth="1"/>
    <col min="11728" max="11729" width="5.140625" style="13" customWidth="1"/>
    <col min="11730" max="11730" width="6.7109375" style="13" customWidth="1"/>
    <col min="11731" max="11731" width="7.7109375" style="13" customWidth="1"/>
    <col min="11732" max="11732" width="7.140625" style="13" customWidth="1"/>
    <col min="11733" max="11733" width="6.7109375" style="13" customWidth="1"/>
    <col min="11734" max="11734" width="3.140625" style="13" customWidth="1"/>
    <col min="11735" max="11735" width="6.5703125" style="13" customWidth="1"/>
    <col min="11736" max="11736" width="8" style="13" bestFit="1" customWidth="1"/>
    <col min="11737" max="11739" width="5.85546875" style="13" customWidth="1"/>
    <col min="11740" max="11740" width="7.42578125" style="13" customWidth="1"/>
    <col min="11741" max="11741" width="5.85546875" style="13" customWidth="1"/>
    <col min="11742" max="11742" width="5.42578125" style="13" customWidth="1"/>
    <col min="11743" max="11743" width="5.85546875" style="13" customWidth="1"/>
    <col min="11744" max="11744" width="6.42578125" style="13" customWidth="1"/>
    <col min="11745" max="11745" width="19.140625" style="13" customWidth="1"/>
    <col min="11746" max="11979" width="9.140625" style="13"/>
    <col min="11980" max="11980" width="8.140625" style="13" customWidth="1"/>
    <col min="11981" max="11981" width="50.5703125" style="13" customWidth="1"/>
    <col min="11982" max="11982" width="4.5703125" style="13" customWidth="1"/>
    <col min="11983" max="11983" width="6.7109375" style="13" customWidth="1"/>
    <col min="11984" max="11985" width="5.140625" style="13" customWidth="1"/>
    <col min="11986" max="11986" width="6.7109375" style="13" customWidth="1"/>
    <col min="11987" max="11987" width="7.7109375" style="13" customWidth="1"/>
    <col min="11988" max="11988" width="7.140625" style="13" customWidth="1"/>
    <col min="11989" max="11989" width="6.7109375" style="13" customWidth="1"/>
    <col min="11990" max="11990" width="3.140625" style="13" customWidth="1"/>
    <col min="11991" max="11991" width="6.5703125" style="13" customWidth="1"/>
    <col min="11992" max="11992" width="8" style="13" bestFit="1" customWidth="1"/>
    <col min="11993" max="11995" width="5.85546875" style="13" customWidth="1"/>
    <col min="11996" max="11996" width="7.42578125" style="13" customWidth="1"/>
    <col min="11997" max="11997" width="5.85546875" style="13" customWidth="1"/>
    <col min="11998" max="11998" width="5.42578125" style="13" customWidth="1"/>
    <col min="11999" max="11999" width="5.85546875" style="13" customWidth="1"/>
    <col min="12000" max="12000" width="6.42578125" style="13" customWidth="1"/>
    <col min="12001" max="12001" width="19.140625" style="13" customWidth="1"/>
    <col min="12002" max="12235" width="9.140625" style="13"/>
    <col min="12236" max="12236" width="8.140625" style="13" customWidth="1"/>
    <col min="12237" max="12237" width="50.5703125" style="13" customWidth="1"/>
    <col min="12238" max="12238" width="4.5703125" style="13" customWidth="1"/>
    <col min="12239" max="12239" width="6.7109375" style="13" customWidth="1"/>
    <col min="12240" max="12241" width="5.140625" style="13" customWidth="1"/>
    <col min="12242" max="12242" width="6.7109375" style="13" customWidth="1"/>
    <col min="12243" max="12243" width="7.7109375" style="13" customWidth="1"/>
    <col min="12244" max="12244" width="7.140625" style="13" customWidth="1"/>
    <col min="12245" max="12245" width="6.7109375" style="13" customWidth="1"/>
    <col min="12246" max="12246" width="3.140625" style="13" customWidth="1"/>
    <col min="12247" max="12247" width="6.5703125" style="13" customWidth="1"/>
    <col min="12248" max="12248" width="8" style="13" bestFit="1" customWidth="1"/>
    <col min="12249" max="12251" width="5.85546875" style="13" customWidth="1"/>
    <col min="12252" max="12252" width="7.42578125" style="13" customWidth="1"/>
    <col min="12253" max="12253" width="5.85546875" style="13" customWidth="1"/>
    <col min="12254" max="12254" width="5.42578125" style="13" customWidth="1"/>
    <col min="12255" max="12255" width="5.85546875" style="13" customWidth="1"/>
    <col min="12256" max="12256" width="6.42578125" style="13" customWidth="1"/>
    <col min="12257" max="12257" width="19.140625" style="13" customWidth="1"/>
    <col min="12258" max="12491" width="9.140625" style="13"/>
    <col min="12492" max="12492" width="8.140625" style="13" customWidth="1"/>
    <col min="12493" max="12493" width="50.5703125" style="13" customWidth="1"/>
    <col min="12494" max="12494" width="4.5703125" style="13" customWidth="1"/>
    <col min="12495" max="12495" width="6.7109375" style="13" customWidth="1"/>
    <col min="12496" max="12497" width="5.140625" style="13" customWidth="1"/>
    <col min="12498" max="12498" width="6.7109375" style="13" customWidth="1"/>
    <col min="12499" max="12499" width="7.7109375" style="13" customWidth="1"/>
    <col min="12500" max="12500" width="7.140625" style="13" customWidth="1"/>
    <col min="12501" max="12501" width="6.7109375" style="13" customWidth="1"/>
    <col min="12502" max="12502" width="3.140625" style="13" customWidth="1"/>
    <col min="12503" max="12503" width="6.5703125" style="13" customWidth="1"/>
    <col min="12504" max="12504" width="8" style="13" bestFit="1" customWidth="1"/>
    <col min="12505" max="12507" width="5.85546875" style="13" customWidth="1"/>
    <col min="12508" max="12508" width="7.42578125" style="13" customWidth="1"/>
    <col min="12509" max="12509" width="5.85546875" style="13" customWidth="1"/>
    <col min="12510" max="12510" width="5.42578125" style="13" customWidth="1"/>
    <col min="12511" max="12511" width="5.85546875" style="13" customWidth="1"/>
    <col min="12512" max="12512" width="6.42578125" style="13" customWidth="1"/>
    <col min="12513" max="12513" width="19.140625" style="13" customWidth="1"/>
    <col min="12514" max="12747" width="9.140625" style="13"/>
    <col min="12748" max="12748" width="8.140625" style="13" customWidth="1"/>
    <col min="12749" max="12749" width="50.5703125" style="13" customWidth="1"/>
    <col min="12750" max="12750" width="4.5703125" style="13" customWidth="1"/>
    <col min="12751" max="12751" width="6.7109375" style="13" customWidth="1"/>
    <col min="12752" max="12753" width="5.140625" style="13" customWidth="1"/>
    <col min="12754" max="12754" width="6.7109375" style="13" customWidth="1"/>
    <col min="12755" max="12755" width="7.7109375" style="13" customWidth="1"/>
    <col min="12756" max="12756" width="7.140625" style="13" customWidth="1"/>
    <col min="12757" max="12757" width="6.7109375" style="13" customWidth="1"/>
    <col min="12758" max="12758" width="3.140625" style="13" customWidth="1"/>
    <col min="12759" max="12759" width="6.5703125" style="13" customWidth="1"/>
    <col min="12760" max="12760" width="8" style="13" bestFit="1" customWidth="1"/>
    <col min="12761" max="12763" width="5.85546875" style="13" customWidth="1"/>
    <col min="12764" max="12764" width="7.42578125" style="13" customWidth="1"/>
    <col min="12765" max="12765" width="5.85546875" style="13" customWidth="1"/>
    <col min="12766" max="12766" width="5.42578125" style="13" customWidth="1"/>
    <col min="12767" max="12767" width="5.85546875" style="13" customWidth="1"/>
    <col min="12768" max="12768" width="6.42578125" style="13" customWidth="1"/>
    <col min="12769" max="12769" width="19.140625" style="13" customWidth="1"/>
    <col min="12770" max="13003" width="9.140625" style="13"/>
    <col min="13004" max="13004" width="8.140625" style="13" customWidth="1"/>
    <col min="13005" max="13005" width="50.5703125" style="13" customWidth="1"/>
    <col min="13006" max="13006" width="4.5703125" style="13" customWidth="1"/>
    <col min="13007" max="13007" width="6.7109375" style="13" customWidth="1"/>
    <col min="13008" max="13009" width="5.140625" style="13" customWidth="1"/>
    <col min="13010" max="13010" width="6.7109375" style="13" customWidth="1"/>
    <col min="13011" max="13011" width="7.7109375" style="13" customWidth="1"/>
    <col min="13012" max="13012" width="7.140625" style="13" customWidth="1"/>
    <col min="13013" max="13013" width="6.7109375" style="13" customWidth="1"/>
    <col min="13014" max="13014" width="3.140625" style="13" customWidth="1"/>
    <col min="13015" max="13015" width="6.5703125" style="13" customWidth="1"/>
    <col min="13016" max="13016" width="8" style="13" bestFit="1" customWidth="1"/>
    <col min="13017" max="13019" width="5.85546875" style="13" customWidth="1"/>
    <col min="13020" max="13020" width="7.42578125" style="13" customWidth="1"/>
    <col min="13021" max="13021" width="5.85546875" style="13" customWidth="1"/>
    <col min="13022" max="13022" width="5.42578125" style="13" customWidth="1"/>
    <col min="13023" max="13023" width="5.85546875" style="13" customWidth="1"/>
    <col min="13024" max="13024" width="6.42578125" style="13" customWidth="1"/>
    <col min="13025" max="13025" width="19.140625" style="13" customWidth="1"/>
    <col min="13026" max="13259" width="9.140625" style="13"/>
    <col min="13260" max="13260" width="8.140625" style="13" customWidth="1"/>
    <col min="13261" max="13261" width="50.5703125" style="13" customWidth="1"/>
    <col min="13262" max="13262" width="4.5703125" style="13" customWidth="1"/>
    <col min="13263" max="13263" width="6.7109375" style="13" customWidth="1"/>
    <col min="13264" max="13265" width="5.140625" style="13" customWidth="1"/>
    <col min="13266" max="13266" width="6.7109375" style="13" customWidth="1"/>
    <col min="13267" max="13267" width="7.7109375" style="13" customWidth="1"/>
    <col min="13268" max="13268" width="7.140625" style="13" customWidth="1"/>
    <col min="13269" max="13269" width="6.7109375" style="13" customWidth="1"/>
    <col min="13270" max="13270" width="3.140625" style="13" customWidth="1"/>
    <col min="13271" max="13271" width="6.5703125" style="13" customWidth="1"/>
    <col min="13272" max="13272" width="8" style="13" bestFit="1" customWidth="1"/>
    <col min="13273" max="13275" width="5.85546875" style="13" customWidth="1"/>
    <col min="13276" max="13276" width="7.42578125" style="13" customWidth="1"/>
    <col min="13277" max="13277" width="5.85546875" style="13" customWidth="1"/>
    <col min="13278" max="13278" width="5.42578125" style="13" customWidth="1"/>
    <col min="13279" max="13279" width="5.85546875" style="13" customWidth="1"/>
    <col min="13280" max="13280" width="6.42578125" style="13" customWidth="1"/>
    <col min="13281" max="13281" width="19.140625" style="13" customWidth="1"/>
    <col min="13282" max="13515" width="9.140625" style="13"/>
    <col min="13516" max="13516" width="8.140625" style="13" customWidth="1"/>
    <col min="13517" max="13517" width="50.5703125" style="13" customWidth="1"/>
    <col min="13518" max="13518" width="4.5703125" style="13" customWidth="1"/>
    <col min="13519" max="13519" width="6.7109375" style="13" customWidth="1"/>
    <col min="13520" max="13521" width="5.140625" style="13" customWidth="1"/>
    <col min="13522" max="13522" width="6.7109375" style="13" customWidth="1"/>
    <col min="13523" max="13523" width="7.7109375" style="13" customWidth="1"/>
    <col min="13524" max="13524" width="7.140625" style="13" customWidth="1"/>
    <col min="13525" max="13525" width="6.7109375" style="13" customWidth="1"/>
    <col min="13526" max="13526" width="3.140625" style="13" customWidth="1"/>
    <col min="13527" max="13527" width="6.5703125" style="13" customWidth="1"/>
    <col min="13528" max="13528" width="8" style="13" bestFit="1" customWidth="1"/>
    <col min="13529" max="13531" width="5.85546875" style="13" customWidth="1"/>
    <col min="13532" max="13532" width="7.42578125" style="13" customWidth="1"/>
    <col min="13533" max="13533" width="5.85546875" style="13" customWidth="1"/>
    <col min="13534" max="13534" width="5.42578125" style="13" customWidth="1"/>
    <col min="13535" max="13535" width="5.85546875" style="13" customWidth="1"/>
    <col min="13536" max="13536" width="6.42578125" style="13" customWidth="1"/>
    <col min="13537" max="13537" width="19.140625" style="13" customWidth="1"/>
    <col min="13538" max="13771" width="9.140625" style="13"/>
    <col min="13772" max="13772" width="8.140625" style="13" customWidth="1"/>
    <col min="13773" max="13773" width="50.5703125" style="13" customWidth="1"/>
    <col min="13774" max="13774" width="4.5703125" style="13" customWidth="1"/>
    <col min="13775" max="13775" width="6.7109375" style="13" customWidth="1"/>
    <col min="13776" max="13777" width="5.140625" style="13" customWidth="1"/>
    <col min="13778" max="13778" width="6.7109375" style="13" customWidth="1"/>
    <col min="13779" max="13779" width="7.7109375" style="13" customWidth="1"/>
    <col min="13780" max="13780" width="7.140625" style="13" customWidth="1"/>
    <col min="13781" max="13781" width="6.7109375" style="13" customWidth="1"/>
    <col min="13782" max="13782" width="3.140625" style="13" customWidth="1"/>
    <col min="13783" max="13783" width="6.5703125" style="13" customWidth="1"/>
    <col min="13784" max="13784" width="8" style="13" bestFit="1" customWidth="1"/>
    <col min="13785" max="13787" width="5.85546875" style="13" customWidth="1"/>
    <col min="13788" max="13788" width="7.42578125" style="13" customWidth="1"/>
    <col min="13789" max="13789" width="5.85546875" style="13" customWidth="1"/>
    <col min="13790" max="13790" width="5.42578125" style="13" customWidth="1"/>
    <col min="13791" max="13791" width="5.85546875" style="13" customWidth="1"/>
    <col min="13792" max="13792" width="6.42578125" style="13" customWidth="1"/>
    <col min="13793" max="13793" width="19.140625" style="13" customWidth="1"/>
    <col min="13794" max="14027" width="9.140625" style="13"/>
    <col min="14028" max="14028" width="8.140625" style="13" customWidth="1"/>
    <col min="14029" max="14029" width="50.5703125" style="13" customWidth="1"/>
    <col min="14030" max="14030" width="4.5703125" style="13" customWidth="1"/>
    <col min="14031" max="14031" width="6.7109375" style="13" customWidth="1"/>
    <col min="14032" max="14033" width="5.140625" style="13" customWidth="1"/>
    <col min="14034" max="14034" width="6.7109375" style="13" customWidth="1"/>
    <col min="14035" max="14035" width="7.7109375" style="13" customWidth="1"/>
    <col min="14036" max="14036" width="7.140625" style="13" customWidth="1"/>
    <col min="14037" max="14037" width="6.7109375" style="13" customWidth="1"/>
    <col min="14038" max="14038" width="3.140625" style="13" customWidth="1"/>
    <col min="14039" max="14039" width="6.5703125" style="13" customWidth="1"/>
    <col min="14040" max="14040" width="8" style="13" bestFit="1" customWidth="1"/>
    <col min="14041" max="14043" width="5.85546875" style="13" customWidth="1"/>
    <col min="14044" max="14044" width="7.42578125" style="13" customWidth="1"/>
    <col min="14045" max="14045" width="5.85546875" style="13" customWidth="1"/>
    <col min="14046" max="14046" width="5.42578125" style="13" customWidth="1"/>
    <col min="14047" max="14047" width="5.85546875" style="13" customWidth="1"/>
    <col min="14048" max="14048" width="6.42578125" style="13" customWidth="1"/>
    <col min="14049" max="14049" width="19.140625" style="13" customWidth="1"/>
    <col min="14050" max="14283" width="9.140625" style="13"/>
    <col min="14284" max="14284" width="8.140625" style="13" customWidth="1"/>
    <col min="14285" max="14285" width="50.5703125" style="13" customWidth="1"/>
    <col min="14286" max="14286" width="4.5703125" style="13" customWidth="1"/>
    <col min="14287" max="14287" width="6.7109375" style="13" customWidth="1"/>
    <col min="14288" max="14289" width="5.140625" style="13" customWidth="1"/>
    <col min="14290" max="14290" width="6.7109375" style="13" customWidth="1"/>
    <col min="14291" max="14291" width="7.7109375" style="13" customWidth="1"/>
    <col min="14292" max="14292" width="7.140625" style="13" customWidth="1"/>
    <col min="14293" max="14293" width="6.7109375" style="13" customWidth="1"/>
    <col min="14294" max="14294" width="3.140625" style="13" customWidth="1"/>
    <col min="14295" max="14295" width="6.5703125" style="13" customWidth="1"/>
    <col min="14296" max="14296" width="8" style="13" bestFit="1" customWidth="1"/>
    <col min="14297" max="14299" width="5.85546875" style="13" customWidth="1"/>
    <col min="14300" max="14300" width="7.42578125" style="13" customWidth="1"/>
    <col min="14301" max="14301" width="5.85546875" style="13" customWidth="1"/>
    <col min="14302" max="14302" width="5.42578125" style="13" customWidth="1"/>
    <col min="14303" max="14303" width="5.85546875" style="13" customWidth="1"/>
    <col min="14304" max="14304" width="6.42578125" style="13" customWidth="1"/>
    <col min="14305" max="14305" width="19.140625" style="13" customWidth="1"/>
    <col min="14306" max="14539" width="9.140625" style="13"/>
    <col min="14540" max="14540" width="8.140625" style="13" customWidth="1"/>
    <col min="14541" max="14541" width="50.5703125" style="13" customWidth="1"/>
    <col min="14542" max="14542" width="4.5703125" style="13" customWidth="1"/>
    <col min="14543" max="14543" width="6.7109375" style="13" customWidth="1"/>
    <col min="14544" max="14545" width="5.140625" style="13" customWidth="1"/>
    <col min="14546" max="14546" width="6.7109375" style="13" customWidth="1"/>
    <col min="14547" max="14547" width="7.7109375" style="13" customWidth="1"/>
    <col min="14548" max="14548" width="7.140625" style="13" customWidth="1"/>
    <col min="14549" max="14549" width="6.7109375" style="13" customWidth="1"/>
    <col min="14550" max="14550" width="3.140625" style="13" customWidth="1"/>
    <col min="14551" max="14551" width="6.5703125" style="13" customWidth="1"/>
    <col min="14552" max="14552" width="8" style="13" bestFit="1" customWidth="1"/>
    <col min="14553" max="14555" width="5.85546875" style="13" customWidth="1"/>
    <col min="14556" max="14556" width="7.42578125" style="13" customWidth="1"/>
    <col min="14557" max="14557" width="5.85546875" style="13" customWidth="1"/>
    <col min="14558" max="14558" width="5.42578125" style="13" customWidth="1"/>
    <col min="14559" max="14559" width="5.85546875" style="13" customWidth="1"/>
    <col min="14560" max="14560" width="6.42578125" style="13" customWidth="1"/>
    <col min="14561" max="14561" width="19.140625" style="13" customWidth="1"/>
    <col min="14562" max="14795" width="9.140625" style="13"/>
    <col min="14796" max="14796" width="8.140625" style="13" customWidth="1"/>
    <col min="14797" max="14797" width="50.5703125" style="13" customWidth="1"/>
    <col min="14798" max="14798" width="4.5703125" style="13" customWidth="1"/>
    <col min="14799" max="14799" width="6.7109375" style="13" customWidth="1"/>
    <col min="14800" max="14801" width="5.140625" style="13" customWidth="1"/>
    <col min="14802" max="14802" width="6.7109375" style="13" customWidth="1"/>
    <col min="14803" max="14803" width="7.7109375" style="13" customWidth="1"/>
    <col min="14804" max="14804" width="7.140625" style="13" customWidth="1"/>
    <col min="14805" max="14805" width="6.7109375" style="13" customWidth="1"/>
    <col min="14806" max="14806" width="3.140625" style="13" customWidth="1"/>
    <col min="14807" max="14807" width="6.5703125" style="13" customWidth="1"/>
    <col min="14808" max="14808" width="8" style="13" bestFit="1" customWidth="1"/>
    <col min="14809" max="14811" width="5.85546875" style="13" customWidth="1"/>
    <col min="14812" max="14812" width="7.42578125" style="13" customWidth="1"/>
    <col min="14813" max="14813" width="5.85546875" style="13" customWidth="1"/>
    <col min="14814" max="14814" width="5.42578125" style="13" customWidth="1"/>
    <col min="14815" max="14815" width="5.85546875" style="13" customWidth="1"/>
    <col min="14816" max="14816" width="6.42578125" style="13" customWidth="1"/>
    <col min="14817" max="14817" width="19.140625" style="13" customWidth="1"/>
    <col min="14818" max="15051" width="9.140625" style="13"/>
    <col min="15052" max="15052" width="8.140625" style="13" customWidth="1"/>
    <col min="15053" max="15053" width="50.5703125" style="13" customWidth="1"/>
    <col min="15054" max="15054" width="4.5703125" style="13" customWidth="1"/>
    <col min="15055" max="15055" width="6.7109375" style="13" customWidth="1"/>
    <col min="15056" max="15057" width="5.140625" style="13" customWidth="1"/>
    <col min="15058" max="15058" width="6.7109375" style="13" customWidth="1"/>
    <col min="15059" max="15059" width="7.7109375" style="13" customWidth="1"/>
    <col min="15060" max="15060" width="7.140625" style="13" customWidth="1"/>
    <col min="15061" max="15061" width="6.7109375" style="13" customWidth="1"/>
    <col min="15062" max="15062" width="3.140625" style="13" customWidth="1"/>
    <col min="15063" max="15063" width="6.5703125" style="13" customWidth="1"/>
    <col min="15064" max="15064" width="8" style="13" bestFit="1" customWidth="1"/>
    <col min="15065" max="15067" width="5.85546875" style="13" customWidth="1"/>
    <col min="15068" max="15068" width="7.42578125" style="13" customWidth="1"/>
    <col min="15069" max="15069" width="5.85546875" style="13" customWidth="1"/>
    <col min="15070" max="15070" width="5.42578125" style="13" customWidth="1"/>
    <col min="15071" max="15071" width="5.85546875" style="13" customWidth="1"/>
    <col min="15072" max="15072" width="6.42578125" style="13" customWidth="1"/>
    <col min="15073" max="15073" width="19.140625" style="13" customWidth="1"/>
    <col min="15074" max="15307" width="9.140625" style="13"/>
    <col min="15308" max="15308" width="8.140625" style="13" customWidth="1"/>
    <col min="15309" max="15309" width="50.5703125" style="13" customWidth="1"/>
    <col min="15310" max="15310" width="4.5703125" style="13" customWidth="1"/>
    <col min="15311" max="15311" width="6.7109375" style="13" customWidth="1"/>
    <col min="15312" max="15313" width="5.140625" style="13" customWidth="1"/>
    <col min="15314" max="15314" width="6.7109375" style="13" customWidth="1"/>
    <col min="15315" max="15315" width="7.7109375" style="13" customWidth="1"/>
    <col min="15316" max="15316" width="7.140625" style="13" customWidth="1"/>
    <col min="15317" max="15317" width="6.7109375" style="13" customWidth="1"/>
    <col min="15318" max="15318" width="3.140625" style="13" customWidth="1"/>
    <col min="15319" max="15319" width="6.5703125" style="13" customWidth="1"/>
    <col min="15320" max="15320" width="8" style="13" bestFit="1" customWidth="1"/>
    <col min="15321" max="15323" width="5.85546875" style="13" customWidth="1"/>
    <col min="15324" max="15324" width="7.42578125" style="13" customWidth="1"/>
    <col min="15325" max="15325" width="5.85546875" style="13" customWidth="1"/>
    <col min="15326" max="15326" width="5.42578125" style="13" customWidth="1"/>
    <col min="15327" max="15327" width="5.85546875" style="13" customWidth="1"/>
    <col min="15328" max="15328" width="6.42578125" style="13" customWidth="1"/>
    <col min="15329" max="15329" width="19.140625" style="13" customWidth="1"/>
    <col min="15330" max="15563" width="9.140625" style="13"/>
    <col min="15564" max="15564" width="8.140625" style="13" customWidth="1"/>
    <col min="15565" max="15565" width="50.5703125" style="13" customWidth="1"/>
    <col min="15566" max="15566" width="4.5703125" style="13" customWidth="1"/>
    <col min="15567" max="15567" width="6.7109375" style="13" customWidth="1"/>
    <col min="15568" max="15569" width="5.140625" style="13" customWidth="1"/>
    <col min="15570" max="15570" width="6.7109375" style="13" customWidth="1"/>
    <col min="15571" max="15571" width="7.7109375" style="13" customWidth="1"/>
    <col min="15572" max="15572" width="7.140625" style="13" customWidth="1"/>
    <col min="15573" max="15573" width="6.7109375" style="13" customWidth="1"/>
    <col min="15574" max="15574" width="3.140625" style="13" customWidth="1"/>
    <col min="15575" max="15575" width="6.5703125" style="13" customWidth="1"/>
    <col min="15576" max="15576" width="8" style="13" bestFit="1" customWidth="1"/>
    <col min="15577" max="15579" width="5.85546875" style="13" customWidth="1"/>
    <col min="15580" max="15580" width="7.42578125" style="13" customWidth="1"/>
    <col min="15581" max="15581" width="5.85546875" style="13" customWidth="1"/>
    <col min="15582" max="15582" width="5.42578125" style="13" customWidth="1"/>
    <col min="15583" max="15583" width="5.85546875" style="13" customWidth="1"/>
    <col min="15584" max="15584" width="6.42578125" style="13" customWidth="1"/>
    <col min="15585" max="15585" width="19.140625" style="13" customWidth="1"/>
    <col min="15586" max="15819" width="9.140625" style="13"/>
    <col min="15820" max="15820" width="8.140625" style="13" customWidth="1"/>
    <col min="15821" max="15821" width="50.5703125" style="13" customWidth="1"/>
    <col min="15822" max="15822" width="4.5703125" style="13" customWidth="1"/>
    <col min="15823" max="15823" width="6.7109375" style="13" customWidth="1"/>
    <col min="15824" max="15825" width="5.140625" style="13" customWidth="1"/>
    <col min="15826" max="15826" width="6.7109375" style="13" customWidth="1"/>
    <col min="15827" max="15827" width="7.7109375" style="13" customWidth="1"/>
    <col min="15828" max="15828" width="7.140625" style="13" customWidth="1"/>
    <col min="15829" max="15829" width="6.7109375" style="13" customWidth="1"/>
    <col min="15830" max="15830" width="3.140625" style="13" customWidth="1"/>
    <col min="15831" max="15831" width="6.5703125" style="13" customWidth="1"/>
    <col min="15832" max="15832" width="8" style="13" bestFit="1" customWidth="1"/>
    <col min="15833" max="15835" width="5.85546875" style="13" customWidth="1"/>
    <col min="15836" max="15836" width="7.42578125" style="13" customWidth="1"/>
    <col min="15837" max="15837" width="5.85546875" style="13" customWidth="1"/>
    <col min="15838" max="15838" width="5.42578125" style="13" customWidth="1"/>
    <col min="15839" max="15839" width="5.85546875" style="13" customWidth="1"/>
    <col min="15840" max="15840" width="6.42578125" style="13" customWidth="1"/>
    <col min="15841" max="15841" width="19.140625" style="13" customWidth="1"/>
    <col min="15842" max="16075" width="9.140625" style="13"/>
    <col min="16076" max="16076" width="8.140625" style="13" customWidth="1"/>
    <col min="16077" max="16077" width="50.5703125" style="13" customWidth="1"/>
    <col min="16078" max="16078" width="4.5703125" style="13" customWidth="1"/>
    <col min="16079" max="16079" width="6.7109375" style="13" customWidth="1"/>
    <col min="16080" max="16081" width="5.140625" style="13" customWidth="1"/>
    <col min="16082" max="16082" width="6.7109375" style="13" customWidth="1"/>
    <col min="16083" max="16083" width="7.7109375" style="13" customWidth="1"/>
    <col min="16084" max="16084" width="7.140625" style="13" customWidth="1"/>
    <col min="16085" max="16085" width="6.7109375" style="13" customWidth="1"/>
    <col min="16086" max="16086" width="3.140625" style="13" customWidth="1"/>
    <col min="16087" max="16087" width="6.5703125" style="13" customWidth="1"/>
    <col min="16088" max="16088" width="8" style="13" bestFit="1" customWidth="1"/>
    <col min="16089" max="16091" width="5.85546875" style="13" customWidth="1"/>
    <col min="16092" max="16092" width="7.42578125" style="13" customWidth="1"/>
    <col min="16093" max="16093" width="5.85546875" style="13" customWidth="1"/>
    <col min="16094" max="16094" width="5.42578125" style="13" customWidth="1"/>
    <col min="16095" max="16095" width="5.85546875" style="13" customWidth="1"/>
    <col min="16096" max="16096" width="6.42578125" style="13" customWidth="1"/>
    <col min="16097" max="16097" width="19.140625" style="13" customWidth="1"/>
    <col min="16098" max="16384" width="9.140625" style="13"/>
  </cols>
  <sheetData>
    <row r="1" spans="1:31" ht="18.75" customHeight="1" thickBot="1" x14ac:dyDescent="0.3">
      <c r="A1" s="520" t="s">
        <v>43</v>
      </c>
      <c r="B1" s="521"/>
      <c r="C1" s="521"/>
      <c r="D1" s="521"/>
      <c r="E1" s="521"/>
      <c r="F1" s="521"/>
      <c r="G1" s="521"/>
      <c r="H1" s="521"/>
      <c r="I1" s="521"/>
      <c r="J1" s="521"/>
      <c r="K1" s="521"/>
      <c r="L1" s="521"/>
      <c r="M1" s="521"/>
      <c r="N1" s="521"/>
      <c r="O1" s="521"/>
      <c r="P1" s="521"/>
      <c r="Q1" s="521"/>
      <c r="R1" s="521"/>
      <c r="S1" s="521"/>
      <c r="T1" s="521"/>
      <c r="U1" s="522"/>
    </row>
    <row r="2" spans="1:31" ht="27.4" customHeight="1" x14ac:dyDescent="0.25">
      <c r="A2" s="523" t="s">
        <v>44</v>
      </c>
      <c r="B2" s="526" t="s">
        <v>45</v>
      </c>
      <c r="C2" s="528" t="s">
        <v>46</v>
      </c>
      <c r="D2" s="528"/>
      <c r="E2" s="528"/>
      <c r="F2" s="529"/>
      <c r="G2" s="530" t="s">
        <v>47</v>
      </c>
      <c r="H2" s="533" t="s">
        <v>178</v>
      </c>
      <c r="I2" s="534"/>
      <c r="J2" s="534"/>
      <c r="K2" s="534"/>
      <c r="L2" s="534"/>
      <c r="M2" s="535"/>
      <c r="N2" s="536" t="s">
        <v>48</v>
      </c>
      <c r="O2" s="528"/>
      <c r="P2" s="528"/>
      <c r="Q2" s="528"/>
      <c r="R2" s="528"/>
      <c r="S2" s="528"/>
      <c r="T2" s="528"/>
      <c r="U2" s="537"/>
    </row>
    <row r="3" spans="1:31" ht="18.75" customHeight="1" x14ac:dyDescent="0.25">
      <c r="A3" s="524"/>
      <c r="B3" s="527"/>
      <c r="C3" s="538" t="s">
        <v>49</v>
      </c>
      <c r="D3" s="538" t="s">
        <v>50</v>
      </c>
      <c r="E3" s="540" t="s">
        <v>51</v>
      </c>
      <c r="F3" s="541"/>
      <c r="G3" s="531"/>
      <c r="H3" s="552" t="s">
        <v>52</v>
      </c>
      <c r="I3" s="464" t="s">
        <v>53</v>
      </c>
      <c r="J3" s="464"/>
      <c r="K3" s="464"/>
      <c r="L3" s="464"/>
      <c r="M3" s="554" t="s">
        <v>54</v>
      </c>
      <c r="N3" s="550" t="s">
        <v>55</v>
      </c>
      <c r="O3" s="540"/>
      <c r="P3" s="542" t="s">
        <v>56</v>
      </c>
      <c r="Q3" s="542"/>
      <c r="R3" s="540" t="s">
        <v>57</v>
      </c>
      <c r="S3" s="540"/>
      <c r="T3" s="542" t="s">
        <v>58</v>
      </c>
      <c r="U3" s="543"/>
    </row>
    <row r="4" spans="1:31" ht="24" customHeight="1" x14ac:dyDescent="0.25">
      <c r="A4" s="524"/>
      <c r="B4" s="527"/>
      <c r="C4" s="538"/>
      <c r="D4" s="538"/>
      <c r="E4" s="538" t="s">
        <v>59</v>
      </c>
      <c r="F4" s="544" t="s">
        <v>60</v>
      </c>
      <c r="G4" s="531"/>
      <c r="H4" s="552"/>
      <c r="I4" s="546" t="s">
        <v>61</v>
      </c>
      <c r="J4" s="548" t="s">
        <v>62</v>
      </c>
      <c r="K4" s="548" t="s">
        <v>63</v>
      </c>
      <c r="L4" s="548" t="s">
        <v>64</v>
      </c>
      <c r="M4" s="554"/>
      <c r="N4" s="550" t="s">
        <v>65</v>
      </c>
      <c r="O4" s="540"/>
      <c r="P4" s="540"/>
      <c r="Q4" s="540"/>
      <c r="R4" s="540"/>
      <c r="S4" s="540"/>
      <c r="T4" s="540"/>
      <c r="U4" s="551"/>
    </row>
    <row r="5" spans="1:31" ht="28.9" customHeight="1" x14ac:dyDescent="0.25">
      <c r="A5" s="524"/>
      <c r="B5" s="527"/>
      <c r="C5" s="538"/>
      <c r="D5" s="538"/>
      <c r="E5" s="538"/>
      <c r="F5" s="544"/>
      <c r="G5" s="531"/>
      <c r="H5" s="552"/>
      <c r="I5" s="546"/>
      <c r="J5" s="548"/>
      <c r="K5" s="548"/>
      <c r="L5" s="548"/>
      <c r="M5" s="554"/>
      <c r="N5" s="301">
        <v>1</v>
      </c>
      <c r="O5" s="302">
        <f t="shared" ref="O5:U5" si="0">N5+1</f>
        <v>2</v>
      </c>
      <c r="P5" s="300">
        <f t="shared" si="0"/>
        <v>3</v>
      </c>
      <c r="Q5" s="300">
        <f t="shared" si="0"/>
        <v>4</v>
      </c>
      <c r="R5" s="302">
        <f t="shared" si="0"/>
        <v>5</v>
      </c>
      <c r="S5" s="302">
        <f t="shared" si="0"/>
        <v>6</v>
      </c>
      <c r="T5" s="300">
        <f t="shared" si="0"/>
        <v>7</v>
      </c>
      <c r="U5" s="303">
        <f t="shared" si="0"/>
        <v>8</v>
      </c>
    </row>
    <row r="6" spans="1:31" ht="21.75" customHeight="1" x14ac:dyDescent="0.25">
      <c r="A6" s="524"/>
      <c r="B6" s="527"/>
      <c r="C6" s="538"/>
      <c r="D6" s="538"/>
      <c r="E6" s="538"/>
      <c r="F6" s="544"/>
      <c r="G6" s="531"/>
      <c r="H6" s="552"/>
      <c r="I6" s="546"/>
      <c r="J6" s="548"/>
      <c r="K6" s="548"/>
      <c r="L6" s="548"/>
      <c r="M6" s="554"/>
      <c r="N6" s="550" t="s">
        <v>66</v>
      </c>
      <c r="O6" s="540"/>
      <c r="P6" s="540"/>
      <c r="Q6" s="540"/>
      <c r="R6" s="540"/>
      <c r="S6" s="540"/>
      <c r="T6" s="540"/>
      <c r="U6" s="551"/>
    </row>
    <row r="7" spans="1:31" ht="28.9" customHeight="1" thickBot="1" x14ac:dyDescent="0.3">
      <c r="A7" s="525"/>
      <c r="B7" s="527"/>
      <c r="C7" s="539"/>
      <c r="D7" s="539"/>
      <c r="E7" s="539"/>
      <c r="F7" s="545"/>
      <c r="G7" s="532"/>
      <c r="H7" s="553"/>
      <c r="I7" s="547"/>
      <c r="J7" s="549"/>
      <c r="K7" s="549"/>
      <c r="L7" s="549"/>
      <c r="M7" s="555"/>
      <c r="N7" s="18">
        <v>15</v>
      </c>
      <c r="O7" s="19">
        <v>15</v>
      </c>
      <c r="P7" s="20">
        <v>15</v>
      </c>
      <c r="Q7" s="20">
        <v>15</v>
      </c>
      <c r="R7" s="19">
        <v>15</v>
      </c>
      <c r="S7" s="19">
        <v>15</v>
      </c>
      <c r="T7" s="37">
        <v>15</v>
      </c>
      <c r="U7" s="38">
        <v>14</v>
      </c>
    </row>
    <row r="8" spans="1:31" ht="14.1" customHeight="1" thickBot="1" x14ac:dyDescent="0.3">
      <c r="A8" s="44">
        <v>1</v>
      </c>
      <c r="B8" s="45">
        <f t="shared" ref="B8:U8" si="1">A8+1</f>
        <v>2</v>
      </c>
      <c r="C8" s="46">
        <f t="shared" si="1"/>
        <v>3</v>
      </c>
      <c r="D8" s="46">
        <f t="shared" si="1"/>
        <v>4</v>
      </c>
      <c r="E8" s="46">
        <f t="shared" si="1"/>
        <v>5</v>
      </c>
      <c r="F8" s="47">
        <f t="shared" si="1"/>
        <v>6</v>
      </c>
      <c r="G8" s="48">
        <f t="shared" si="1"/>
        <v>7</v>
      </c>
      <c r="H8" s="44">
        <f t="shared" si="1"/>
        <v>8</v>
      </c>
      <c r="I8" s="46">
        <f t="shared" si="1"/>
        <v>9</v>
      </c>
      <c r="J8" s="46">
        <f t="shared" si="1"/>
        <v>10</v>
      </c>
      <c r="K8" s="46">
        <f t="shared" si="1"/>
        <v>11</v>
      </c>
      <c r="L8" s="46">
        <f t="shared" si="1"/>
        <v>12</v>
      </c>
      <c r="M8" s="49">
        <f t="shared" si="1"/>
        <v>13</v>
      </c>
      <c r="N8" s="50">
        <f t="shared" si="1"/>
        <v>14</v>
      </c>
      <c r="O8" s="46">
        <f t="shared" si="1"/>
        <v>15</v>
      </c>
      <c r="P8" s="51">
        <f t="shared" si="1"/>
        <v>16</v>
      </c>
      <c r="Q8" s="51">
        <f t="shared" si="1"/>
        <v>17</v>
      </c>
      <c r="R8" s="46">
        <f t="shared" si="1"/>
        <v>18</v>
      </c>
      <c r="S8" s="46">
        <f t="shared" si="1"/>
        <v>19</v>
      </c>
      <c r="T8" s="51">
        <f t="shared" si="1"/>
        <v>20</v>
      </c>
      <c r="U8" s="52">
        <f t="shared" si="1"/>
        <v>21</v>
      </c>
    </row>
    <row r="9" spans="1:31" s="30" customFormat="1" ht="21" customHeight="1" thickBot="1" x14ac:dyDescent="0.3">
      <c r="A9" s="559" t="s">
        <v>67</v>
      </c>
      <c r="B9" s="560"/>
      <c r="C9" s="560"/>
      <c r="D9" s="560"/>
      <c r="E9" s="560"/>
      <c r="F9" s="560"/>
      <c r="G9" s="560"/>
      <c r="H9" s="560"/>
      <c r="I9" s="560"/>
      <c r="J9" s="560"/>
      <c r="K9" s="560"/>
      <c r="L9" s="560"/>
      <c r="M9" s="560"/>
      <c r="N9" s="560"/>
      <c r="O9" s="560"/>
      <c r="P9" s="560"/>
      <c r="Q9" s="560"/>
      <c r="R9" s="560"/>
      <c r="S9" s="560"/>
      <c r="T9" s="560"/>
      <c r="U9" s="561"/>
      <c r="X9" s="53">
        <v>1</v>
      </c>
      <c r="Y9" s="53">
        <v>2</v>
      </c>
      <c r="Z9" s="53">
        <v>3</v>
      </c>
      <c r="AA9" s="53">
        <v>4</v>
      </c>
      <c r="AB9" s="53">
        <v>5</v>
      </c>
      <c r="AC9" s="53">
        <v>6</v>
      </c>
      <c r="AD9" s="53">
        <v>7</v>
      </c>
      <c r="AE9" s="53">
        <v>8</v>
      </c>
    </row>
    <row r="10" spans="1:31" s="30" customFormat="1" ht="16.5" customHeight="1" thickBot="1" x14ac:dyDescent="0.3">
      <c r="A10" s="562" t="s">
        <v>68</v>
      </c>
      <c r="B10" s="563"/>
      <c r="C10" s="563"/>
      <c r="D10" s="563"/>
      <c r="E10" s="563"/>
      <c r="F10" s="563"/>
      <c r="G10" s="563"/>
      <c r="H10" s="563"/>
      <c r="I10" s="563"/>
      <c r="J10" s="563"/>
      <c r="K10" s="563"/>
      <c r="L10" s="563"/>
      <c r="M10" s="563"/>
      <c r="N10" s="563"/>
      <c r="O10" s="563"/>
      <c r="P10" s="563"/>
      <c r="Q10" s="563"/>
      <c r="R10" s="563"/>
      <c r="S10" s="563"/>
      <c r="T10" s="563"/>
      <c r="U10" s="564"/>
      <c r="X10" s="54"/>
      <c r="Y10" s="54"/>
      <c r="Z10" s="54"/>
      <c r="AA10" s="54"/>
      <c r="AB10" s="54"/>
      <c r="AC10" s="54"/>
      <c r="AD10" s="54"/>
      <c r="AE10" s="54"/>
    </row>
    <row r="11" spans="1:31" s="145" customFormat="1" ht="15" x14ac:dyDescent="0.2">
      <c r="A11" s="132" t="s">
        <v>69</v>
      </c>
      <c r="B11" s="133" t="s">
        <v>70</v>
      </c>
      <c r="C11" s="134"/>
      <c r="D11" s="135" t="s">
        <v>158</v>
      </c>
      <c r="E11" s="134"/>
      <c r="F11" s="136"/>
      <c r="G11" s="137">
        <v>4</v>
      </c>
      <c r="H11" s="21">
        <f>G11*30</f>
        <v>120</v>
      </c>
      <c r="I11" s="22">
        <f>SUM(J11:L11)</f>
        <v>44</v>
      </c>
      <c r="J11" s="140">
        <v>30</v>
      </c>
      <c r="K11" s="140"/>
      <c r="L11" s="141">
        <v>14</v>
      </c>
      <c r="M11" s="23">
        <f>H11-I11</f>
        <v>76</v>
      </c>
      <c r="N11" s="142"/>
      <c r="O11" s="135">
        <v>3</v>
      </c>
      <c r="P11" s="222"/>
      <c r="Q11" s="222"/>
      <c r="R11" s="134"/>
      <c r="S11" s="134"/>
      <c r="T11" s="222"/>
      <c r="U11" s="226"/>
      <c r="V11" s="163">
        <f t="shared" ref="V11:V30" si="2">I11/H11</f>
        <v>0.36666666666666664</v>
      </c>
      <c r="W11" s="143"/>
      <c r="X11" s="144"/>
      <c r="Y11" s="144">
        <v>4</v>
      </c>
      <c r="Z11" s="144"/>
      <c r="AA11" s="144"/>
      <c r="AB11" s="144"/>
      <c r="AC11" s="144"/>
      <c r="AD11" s="144"/>
      <c r="AE11" s="144"/>
    </row>
    <row r="12" spans="1:31" s="145" customFormat="1" ht="15.75" customHeight="1" x14ac:dyDescent="0.2">
      <c r="A12" s="146" t="s">
        <v>71</v>
      </c>
      <c r="B12" s="56" t="s">
        <v>72</v>
      </c>
      <c r="C12" s="147">
        <v>2</v>
      </c>
      <c r="D12" s="147">
        <v>1</v>
      </c>
      <c r="E12" s="147"/>
      <c r="F12" s="148"/>
      <c r="G12" s="149">
        <v>4</v>
      </c>
      <c r="H12" s="21">
        <f>G12*30</f>
        <v>120</v>
      </c>
      <c r="I12" s="22">
        <f>SUM(J12:L12)</f>
        <v>46</v>
      </c>
      <c r="J12" s="150">
        <v>16</v>
      </c>
      <c r="K12" s="150"/>
      <c r="L12" s="151">
        <v>30</v>
      </c>
      <c r="M12" s="23">
        <f>H12-I12</f>
        <v>74</v>
      </c>
      <c r="N12" s="152">
        <v>2</v>
      </c>
      <c r="O12" s="147">
        <v>1</v>
      </c>
      <c r="P12" s="223"/>
      <c r="Q12" s="223"/>
      <c r="R12" s="147"/>
      <c r="S12" s="147"/>
      <c r="T12" s="223"/>
      <c r="U12" s="227"/>
      <c r="V12" s="163">
        <f t="shared" si="2"/>
        <v>0.38333333333333336</v>
      </c>
      <c r="W12" s="143"/>
      <c r="X12" s="144">
        <v>3</v>
      </c>
      <c r="Y12" s="144">
        <v>1</v>
      </c>
      <c r="Z12" s="144"/>
      <c r="AA12" s="144"/>
      <c r="AB12" s="144"/>
      <c r="AC12" s="144"/>
      <c r="AD12" s="144"/>
      <c r="AE12" s="144"/>
    </row>
    <row r="13" spans="1:31" s="145" customFormat="1" ht="45" x14ac:dyDescent="0.2">
      <c r="A13" s="146" t="s">
        <v>73</v>
      </c>
      <c r="B13" s="153" t="s">
        <v>173</v>
      </c>
      <c r="C13" s="147"/>
      <c r="D13" s="147">
        <v>1.2</v>
      </c>
      <c r="E13" s="147"/>
      <c r="F13" s="148"/>
      <c r="G13" s="149">
        <v>4</v>
      </c>
      <c r="H13" s="21">
        <f t="shared" ref="H13:H23" si="3">G13*30</f>
        <v>120</v>
      </c>
      <c r="I13" s="22">
        <f t="shared" ref="I13:I23" si="4">SUM(J13:L13)</f>
        <v>60</v>
      </c>
      <c r="J13" s="150">
        <v>14</v>
      </c>
      <c r="K13" s="150"/>
      <c r="L13" s="151">
        <v>46</v>
      </c>
      <c r="M13" s="23">
        <f t="shared" ref="M13:M23" si="5">H13-I13</f>
        <v>60</v>
      </c>
      <c r="N13" s="152">
        <v>2</v>
      </c>
      <c r="O13" s="147">
        <v>2</v>
      </c>
      <c r="P13" s="223"/>
      <c r="Q13" s="223"/>
      <c r="R13" s="147"/>
      <c r="S13" s="147"/>
      <c r="T13" s="223"/>
      <c r="U13" s="227"/>
      <c r="V13" s="163">
        <f t="shared" si="2"/>
        <v>0.5</v>
      </c>
      <c r="W13" s="143"/>
      <c r="X13" s="144">
        <v>2</v>
      </c>
      <c r="Y13" s="144">
        <v>2</v>
      </c>
      <c r="Z13" s="144"/>
      <c r="AA13" s="144"/>
      <c r="AB13" s="144"/>
      <c r="AC13" s="144"/>
      <c r="AD13" s="144"/>
      <c r="AE13" s="144"/>
    </row>
    <row r="14" spans="1:31" s="145" customFormat="1" ht="15" x14ac:dyDescent="0.2">
      <c r="A14" s="154" t="s">
        <v>74</v>
      </c>
      <c r="B14" s="155" t="s">
        <v>75</v>
      </c>
      <c r="C14" s="147">
        <v>2</v>
      </c>
      <c r="D14" s="147">
        <v>1</v>
      </c>
      <c r="E14" s="147"/>
      <c r="F14" s="148"/>
      <c r="G14" s="149">
        <v>4</v>
      </c>
      <c r="H14" s="21">
        <f t="shared" si="3"/>
        <v>120</v>
      </c>
      <c r="I14" s="22">
        <f t="shared" si="4"/>
        <v>60</v>
      </c>
      <c r="J14" s="150">
        <v>16</v>
      </c>
      <c r="K14" s="150">
        <v>44</v>
      </c>
      <c r="L14" s="151"/>
      <c r="M14" s="23">
        <f t="shared" si="5"/>
        <v>60</v>
      </c>
      <c r="N14" s="152">
        <v>2</v>
      </c>
      <c r="O14" s="147">
        <v>2</v>
      </c>
      <c r="P14" s="223"/>
      <c r="Q14" s="223"/>
      <c r="R14" s="147"/>
      <c r="S14" s="147"/>
      <c r="T14" s="223"/>
      <c r="U14" s="227"/>
      <c r="V14" s="163">
        <f t="shared" si="2"/>
        <v>0.5</v>
      </c>
      <c r="W14" s="143"/>
      <c r="X14" s="144">
        <v>2</v>
      </c>
      <c r="Y14" s="144">
        <v>2</v>
      </c>
      <c r="Z14" s="144"/>
      <c r="AA14" s="144"/>
      <c r="AB14" s="144"/>
      <c r="AC14" s="144"/>
      <c r="AD14" s="144"/>
      <c r="AE14" s="144"/>
    </row>
    <row r="15" spans="1:31" s="145" customFormat="1" ht="16.5" customHeight="1" x14ac:dyDescent="0.2">
      <c r="A15" s="154" t="s">
        <v>76</v>
      </c>
      <c r="B15" s="153" t="s">
        <v>215</v>
      </c>
      <c r="C15" s="147"/>
      <c r="D15" s="147">
        <v>2</v>
      </c>
      <c r="E15" s="147"/>
      <c r="F15" s="148"/>
      <c r="G15" s="149">
        <v>4</v>
      </c>
      <c r="H15" s="21">
        <f t="shared" si="3"/>
        <v>120</v>
      </c>
      <c r="I15" s="22">
        <f t="shared" si="4"/>
        <v>46</v>
      </c>
      <c r="J15" s="150">
        <v>30</v>
      </c>
      <c r="K15" s="150"/>
      <c r="L15" s="151">
        <v>16</v>
      </c>
      <c r="M15" s="23">
        <f t="shared" si="5"/>
        <v>74</v>
      </c>
      <c r="N15" s="152"/>
      <c r="O15" s="147">
        <v>3</v>
      </c>
      <c r="P15" s="223"/>
      <c r="Q15" s="223"/>
      <c r="R15" s="147"/>
      <c r="S15" s="147"/>
      <c r="T15" s="223"/>
      <c r="U15" s="227"/>
      <c r="V15" s="163">
        <f t="shared" si="2"/>
        <v>0.38333333333333336</v>
      </c>
      <c r="W15" s="143"/>
      <c r="X15" s="144"/>
      <c r="Y15" s="144">
        <v>4</v>
      </c>
      <c r="Z15" s="144"/>
      <c r="AA15" s="144"/>
      <c r="AB15" s="144"/>
      <c r="AC15" s="144"/>
      <c r="AD15" s="144"/>
      <c r="AE15" s="144"/>
    </row>
    <row r="16" spans="1:31" s="145" customFormat="1" ht="15" x14ac:dyDescent="0.2">
      <c r="A16" s="154" t="s">
        <v>77</v>
      </c>
      <c r="B16" s="156" t="s">
        <v>78</v>
      </c>
      <c r="C16" s="147"/>
      <c r="D16" s="147">
        <v>4</v>
      </c>
      <c r="E16" s="147"/>
      <c r="F16" s="148"/>
      <c r="G16" s="149">
        <v>4</v>
      </c>
      <c r="H16" s="21">
        <f t="shared" si="3"/>
        <v>120</v>
      </c>
      <c r="I16" s="22">
        <f t="shared" si="4"/>
        <v>44</v>
      </c>
      <c r="J16" s="150">
        <v>30</v>
      </c>
      <c r="K16" s="150"/>
      <c r="L16" s="151">
        <v>14</v>
      </c>
      <c r="M16" s="23">
        <f t="shared" si="5"/>
        <v>76</v>
      </c>
      <c r="N16" s="152"/>
      <c r="O16" s="147"/>
      <c r="P16" s="223"/>
      <c r="Q16" s="223">
        <v>3</v>
      </c>
      <c r="R16" s="147"/>
      <c r="S16" s="147"/>
      <c r="T16" s="223"/>
      <c r="U16" s="227"/>
      <c r="V16" s="163">
        <f t="shared" si="2"/>
        <v>0.36666666666666664</v>
      </c>
      <c r="W16" s="143"/>
      <c r="X16" s="144"/>
      <c r="Y16" s="144"/>
      <c r="Z16" s="144"/>
      <c r="AA16" s="144">
        <v>4</v>
      </c>
      <c r="AB16" s="144"/>
      <c r="AC16" s="144"/>
      <c r="AD16" s="144"/>
      <c r="AE16" s="144"/>
    </row>
    <row r="17" spans="1:31" s="145" customFormat="1" ht="16.5" customHeight="1" x14ac:dyDescent="0.2">
      <c r="A17" s="154" t="s">
        <v>79</v>
      </c>
      <c r="B17" s="56" t="s">
        <v>80</v>
      </c>
      <c r="C17" s="147"/>
      <c r="D17" s="147">
        <v>1</v>
      </c>
      <c r="E17" s="147"/>
      <c r="F17" s="148"/>
      <c r="G17" s="149">
        <v>4</v>
      </c>
      <c r="H17" s="21">
        <f t="shared" si="3"/>
        <v>120</v>
      </c>
      <c r="I17" s="22">
        <f t="shared" si="4"/>
        <v>44</v>
      </c>
      <c r="J17" s="150">
        <v>30</v>
      </c>
      <c r="K17" s="150"/>
      <c r="L17" s="151">
        <v>14</v>
      </c>
      <c r="M17" s="23">
        <f t="shared" si="5"/>
        <v>76</v>
      </c>
      <c r="N17" s="152">
        <v>3</v>
      </c>
      <c r="O17" s="147"/>
      <c r="P17" s="223"/>
      <c r="Q17" s="223"/>
      <c r="R17" s="147"/>
      <c r="S17" s="147"/>
      <c r="T17" s="223"/>
      <c r="U17" s="227"/>
      <c r="V17" s="163">
        <f t="shared" si="2"/>
        <v>0.36666666666666664</v>
      </c>
      <c r="W17" s="143"/>
      <c r="X17" s="144">
        <v>4</v>
      </c>
      <c r="Y17" s="144"/>
      <c r="Z17" s="144"/>
      <c r="AA17" s="144"/>
      <c r="AB17" s="144"/>
      <c r="AC17" s="144"/>
      <c r="AD17" s="144"/>
      <c r="AE17" s="144"/>
    </row>
    <row r="18" spans="1:31" s="145" customFormat="1" ht="15" x14ac:dyDescent="0.2">
      <c r="A18" s="154" t="s">
        <v>81</v>
      </c>
      <c r="B18" s="56" t="s">
        <v>82</v>
      </c>
      <c r="C18" s="147"/>
      <c r="D18" s="147" t="s">
        <v>207</v>
      </c>
      <c r="E18" s="147"/>
      <c r="F18" s="148"/>
      <c r="G18" s="149">
        <v>5</v>
      </c>
      <c r="H18" s="21">
        <f t="shared" si="3"/>
        <v>150</v>
      </c>
      <c r="I18" s="22">
        <f t="shared" si="4"/>
        <v>74</v>
      </c>
      <c r="J18" s="150"/>
      <c r="K18" s="150"/>
      <c r="L18" s="151">
        <v>74</v>
      </c>
      <c r="M18" s="23">
        <f t="shared" si="5"/>
        <v>76</v>
      </c>
      <c r="N18" s="152">
        <v>2</v>
      </c>
      <c r="O18" s="147">
        <v>2</v>
      </c>
      <c r="P18" s="223">
        <v>1</v>
      </c>
      <c r="Q18" s="223"/>
      <c r="R18" s="147"/>
      <c r="S18" s="147"/>
      <c r="T18" s="223"/>
      <c r="U18" s="227"/>
      <c r="V18" s="163">
        <f t="shared" si="2"/>
        <v>0.49333333333333335</v>
      </c>
      <c r="W18" s="143"/>
      <c r="X18" s="144">
        <v>2</v>
      </c>
      <c r="Y18" s="144">
        <v>2</v>
      </c>
      <c r="Z18" s="144">
        <v>1</v>
      </c>
      <c r="AA18" s="144"/>
      <c r="AB18" s="144"/>
      <c r="AC18" s="144"/>
      <c r="AD18" s="144"/>
      <c r="AE18" s="144"/>
    </row>
    <row r="19" spans="1:31" s="145" customFormat="1" ht="15" x14ac:dyDescent="0.2">
      <c r="A19" s="154" t="s">
        <v>83</v>
      </c>
      <c r="B19" s="156" t="s">
        <v>84</v>
      </c>
      <c r="C19" s="147">
        <v>6</v>
      </c>
      <c r="D19" s="147">
        <v>5</v>
      </c>
      <c r="E19" s="147"/>
      <c r="F19" s="148"/>
      <c r="G19" s="409">
        <v>3</v>
      </c>
      <c r="H19" s="410">
        <f t="shared" si="3"/>
        <v>90</v>
      </c>
      <c r="I19" s="22">
        <f t="shared" si="4"/>
        <v>44</v>
      </c>
      <c r="J19" s="150"/>
      <c r="K19" s="150"/>
      <c r="L19" s="151">
        <v>44</v>
      </c>
      <c r="M19" s="23">
        <f t="shared" si="5"/>
        <v>46</v>
      </c>
      <c r="N19" s="152"/>
      <c r="O19" s="150"/>
      <c r="P19" s="223"/>
      <c r="Q19" s="411"/>
      <c r="R19" s="411">
        <v>1</v>
      </c>
      <c r="S19" s="411">
        <v>2</v>
      </c>
      <c r="T19" s="223"/>
      <c r="U19" s="227"/>
      <c r="V19" s="163">
        <f t="shared" si="2"/>
        <v>0.48888888888888887</v>
      </c>
      <c r="W19" s="143"/>
      <c r="X19" s="144"/>
      <c r="Y19" s="144"/>
      <c r="Z19" s="144"/>
      <c r="AA19" s="144"/>
      <c r="AB19" s="144">
        <v>1</v>
      </c>
      <c r="AC19" s="144">
        <v>2</v>
      </c>
      <c r="AD19" s="144"/>
      <c r="AE19" s="144"/>
    </row>
    <row r="20" spans="1:31" s="145" customFormat="1" ht="15" x14ac:dyDescent="0.2">
      <c r="A20" s="154" t="s">
        <v>85</v>
      </c>
      <c r="B20" s="156" t="s">
        <v>86</v>
      </c>
      <c r="C20" s="147">
        <v>8</v>
      </c>
      <c r="D20" s="147">
        <v>7</v>
      </c>
      <c r="E20" s="147"/>
      <c r="F20" s="148"/>
      <c r="G20" s="149">
        <v>5</v>
      </c>
      <c r="H20" s="21">
        <f t="shared" si="3"/>
        <v>150</v>
      </c>
      <c r="I20" s="22">
        <f t="shared" si="4"/>
        <v>58</v>
      </c>
      <c r="J20" s="150"/>
      <c r="K20" s="150"/>
      <c r="L20" s="151">
        <v>58</v>
      </c>
      <c r="M20" s="23">
        <f t="shared" si="5"/>
        <v>92</v>
      </c>
      <c r="N20" s="152"/>
      <c r="O20" s="150"/>
      <c r="P20" s="223"/>
      <c r="Q20" s="223"/>
      <c r="R20" s="147"/>
      <c r="S20" s="147"/>
      <c r="T20" s="223">
        <v>2</v>
      </c>
      <c r="U20" s="227">
        <v>2</v>
      </c>
      <c r="V20" s="163">
        <f t="shared" si="2"/>
        <v>0.38666666666666666</v>
      </c>
      <c r="W20" s="143"/>
      <c r="X20" s="144"/>
      <c r="Y20" s="144"/>
      <c r="Z20" s="144"/>
      <c r="AA20" s="144"/>
      <c r="AB20" s="144"/>
      <c r="AC20" s="144"/>
      <c r="AD20" s="144">
        <v>3</v>
      </c>
      <c r="AE20" s="144">
        <v>2</v>
      </c>
    </row>
    <row r="21" spans="1:31" s="145" customFormat="1" ht="15" x14ac:dyDescent="0.2">
      <c r="A21" s="154" t="s">
        <v>87</v>
      </c>
      <c r="B21" s="155" t="s">
        <v>88</v>
      </c>
      <c r="C21" s="147">
        <v>5</v>
      </c>
      <c r="D21" s="147"/>
      <c r="E21" s="147"/>
      <c r="F21" s="148"/>
      <c r="G21" s="149">
        <v>4</v>
      </c>
      <c r="H21" s="21">
        <f t="shared" si="3"/>
        <v>120</v>
      </c>
      <c r="I21" s="22">
        <f t="shared" si="4"/>
        <v>46</v>
      </c>
      <c r="J21" s="150">
        <v>30</v>
      </c>
      <c r="K21" s="150"/>
      <c r="L21" s="151">
        <v>16</v>
      </c>
      <c r="M21" s="23">
        <f t="shared" si="5"/>
        <v>74</v>
      </c>
      <c r="N21" s="152"/>
      <c r="O21" s="147"/>
      <c r="P21" s="223"/>
      <c r="Q21" s="223"/>
      <c r="R21" s="147">
        <v>3</v>
      </c>
      <c r="S21" s="147"/>
      <c r="T21" s="223"/>
      <c r="U21" s="227"/>
      <c r="V21" s="163">
        <f t="shared" si="2"/>
        <v>0.38333333333333336</v>
      </c>
      <c r="W21" s="143"/>
      <c r="X21" s="144"/>
      <c r="Y21" s="144"/>
      <c r="Z21" s="144"/>
      <c r="AA21" s="144"/>
      <c r="AB21" s="144">
        <v>4</v>
      </c>
      <c r="AC21" s="144"/>
      <c r="AD21" s="144"/>
      <c r="AE21" s="144"/>
    </row>
    <row r="22" spans="1:31" s="145" customFormat="1" ht="18.75" customHeight="1" x14ac:dyDescent="0.2">
      <c r="A22" s="154" t="s">
        <v>89</v>
      </c>
      <c r="B22" s="153" t="s">
        <v>90</v>
      </c>
      <c r="C22" s="147"/>
      <c r="D22" s="147">
        <v>5</v>
      </c>
      <c r="E22" s="147"/>
      <c r="F22" s="148"/>
      <c r="G22" s="149">
        <v>4</v>
      </c>
      <c r="H22" s="21">
        <f t="shared" si="3"/>
        <v>120</v>
      </c>
      <c r="I22" s="22">
        <f t="shared" si="4"/>
        <v>44</v>
      </c>
      <c r="J22" s="150">
        <v>30</v>
      </c>
      <c r="K22" s="150"/>
      <c r="L22" s="151">
        <v>14</v>
      </c>
      <c r="M22" s="23">
        <f t="shared" si="5"/>
        <v>76</v>
      </c>
      <c r="N22" s="152"/>
      <c r="O22" s="147"/>
      <c r="P22" s="223"/>
      <c r="Q22" s="223"/>
      <c r="R22" s="147">
        <v>3</v>
      </c>
      <c r="S22" s="147"/>
      <c r="T22" s="223"/>
      <c r="U22" s="227"/>
      <c r="V22" s="163">
        <f t="shared" si="2"/>
        <v>0.36666666666666664</v>
      </c>
      <c r="W22" s="143"/>
      <c r="X22" s="144"/>
      <c r="Y22" s="144"/>
      <c r="Z22" s="144"/>
      <c r="AA22" s="144"/>
      <c r="AB22" s="144">
        <v>4</v>
      </c>
      <c r="AC22" s="144"/>
      <c r="AD22" s="144"/>
      <c r="AE22" s="144"/>
    </row>
    <row r="23" spans="1:31" s="145" customFormat="1" ht="15.75" customHeight="1" x14ac:dyDescent="0.2">
      <c r="A23" s="146" t="s">
        <v>91</v>
      </c>
      <c r="B23" s="155" t="s">
        <v>92</v>
      </c>
      <c r="C23" s="147"/>
      <c r="D23" s="147">
        <v>6</v>
      </c>
      <c r="E23" s="147"/>
      <c r="F23" s="148"/>
      <c r="G23" s="149">
        <v>4</v>
      </c>
      <c r="H23" s="21">
        <f t="shared" si="3"/>
        <v>120</v>
      </c>
      <c r="I23" s="22">
        <f t="shared" si="4"/>
        <v>44</v>
      </c>
      <c r="J23" s="150">
        <v>30</v>
      </c>
      <c r="K23" s="150"/>
      <c r="L23" s="151">
        <v>14</v>
      </c>
      <c r="M23" s="23">
        <f t="shared" si="5"/>
        <v>76</v>
      </c>
      <c r="N23" s="152"/>
      <c r="O23" s="147"/>
      <c r="P23" s="223"/>
      <c r="Q23" s="223"/>
      <c r="R23" s="147"/>
      <c r="S23" s="147">
        <v>3</v>
      </c>
      <c r="T23" s="223"/>
      <c r="U23" s="227"/>
      <c r="V23" s="163">
        <f t="shared" si="2"/>
        <v>0.36666666666666664</v>
      </c>
      <c r="W23" s="143"/>
      <c r="X23" s="144"/>
      <c r="Y23" s="144"/>
      <c r="Z23" s="144"/>
      <c r="AA23" s="144"/>
      <c r="AB23" s="144"/>
      <c r="AC23" s="144">
        <v>4</v>
      </c>
      <c r="AD23" s="144"/>
      <c r="AE23" s="144"/>
    </row>
    <row r="24" spans="1:31" s="145" customFormat="1" ht="28.5" customHeight="1" x14ac:dyDescent="0.2">
      <c r="A24" s="146" t="s">
        <v>93</v>
      </c>
      <c r="B24" s="153" t="s">
        <v>179</v>
      </c>
      <c r="C24" s="147"/>
      <c r="D24" s="147">
        <v>1</v>
      </c>
      <c r="E24" s="147"/>
      <c r="F24" s="148"/>
      <c r="G24" s="149">
        <v>3</v>
      </c>
      <c r="H24" s="21">
        <v>90</v>
      </c>
      <c r="I24" s="22">
        <v>30</v>
      </c>
      <c r="J24" s="150">
        <v>16</v>
      </c>
      <c r="K24" s="150"/>
      <c r="L24" s="151">
        <v>14</v>
      </c>
      <c r="M24" s="23">
        <v>60</v>
      </c>
      <c r="N24" s="152">
        <v>2</v>
      </c>
      <c r="O24" s="147"/>
      <c r="P24" s="223"/>
      <c r="Q24" s="223"/>
      <c r="R24" s="147"/>
      <c r="S24" s="147"/>
      <c r="T24" s="223"/>
      <c r="U24" s="227"/>
      <c r="V24" s="163"/>
      <c r="W24" s="143"/>
      <c r="X24" s="144">
        <v>3</v>
      </c>
      <c r="Y24" s="304"/>
      <c r="Z24" s="144"/>
      <c r="AA24" s="144"/>
      <c r="AB24" s="144"/>
      <c r="AC24" s="144"/>
      <c r="AD24" s="144"/>
      <c r="AE24" s="144"/>
    </row>
    <row r="25" spans="1:31" s="55" customFormat="1" ht="15.75" customHeight="1" thickBot="1" x14ac:dyDescent="0.3">
      <c r="A25" s="157" t="s">
        <v>180</v>
      </c>
      <c r="B25" s="153" t="s">
        <v>169</v>
      </c>
      <c r="C25" s="147"/>
      <c r="D25" s="162">
        <v>3</v>
      </c>
      <c r="E25" s="158"/>
      <c r="F25" s="159"/>
      <c r="G25" s="149">
        <v>4</v>
      </c>
      <c r="H25" s="21">
        <f>G25*30</f>
        <v>120</v>
      </c>
      <c r="I25" s="22">
        <f>SUM(J25:L25)</f>
        <v>44</v>
      </c>
      <c r="J25" s="150">
        <v>30</v>
      </c>
      <c r="K25" s="150"/>
      <c r="L25" s="151">
        <v>14</v>
      </c>
      <c r="M25" s="23">
        <f>H25-I25</f>
        <v>76</v>
      </c>
      <c r="N25" s="160"/>
      <c r="O25" s="161"/>
      <c r="P25" s="224">
        <v>3</v>
      </c>
      <c r="Q25" s="225"/>
      <c r="R25" s="162"/>
      <c r="S25" s="162"/>
      <c r="T25" s="225"/>
      <c r="U25" s="228"/>
      <c r="V25" s="163">
        <f>I25/H25</f>
        <v>0.36666666666666664</v>
      </c>
      <c r="W25" s="163" t="str">
        <f t="shared" ref="W25" si="6">IF(V25&gt;50%,V25,"")</f>
        <v/>
      </c>
      <c r="X25" s="164"/>
      <c r="Y25" s="273"/>
      <c r="Z25" s="42">
        <v>4</v>
      </c>
      <c r="AA25" s="42"/>
      <c r="AB25" s="162"/>
      <c r="AC25" s="162"/>
      <c r="AD25" s="42"/>
      <c r="AE25" s="42"/>
    </row>
    <row r="26" spans="1:31" s="55" customFormat="1" ht="16.5" customHeight="1" thickBot="1" x14ac:dyDescent="0.3">
      <c r="A26" s="60"/>
      <c r="B26" s="36" t="s">
        <v>94</v>
      </c>
      <c r="C26" s="61">
        <v>5</v>
      </c>
      <c r="D26" s="407">
        <v>17</v>
      </c>
      <c r="E26" s="61"/>
      <c r="F26" s="62"/>
      <c r="G26" s="63">
        <f t="shared" ref="G26:U26" si="7">SUM(G11:G25)</f>
        <v>60</v>
      </c>
      <c r="H26" s="64">
        <f t="shared" si="7"/>
        <v>1800</v>
      </c>
      <c r="I26" s="65">
        <f t="shared" si="7"/>
        <v>728</v>
      </c>
      <c r="J26" s="66">
        <f t="shared" si="7"/>
        <v>302</v>
      </c>
      <c r="K26" s="65">
        <f t="shared" si="7"/>
        <v>44</v>
      </c>
      <c r="L26" s="67">
        <f t="shared" si="7"/>
        <v>382</v>
      </c>
      <c r="M26" s="63">
        <f t="shared" si="7"/>
        <v>1072</v>
      </c>
      <c r="N26" s="64">
        <f t="shared" si="7"/>
        <v>13</v>
      </c>
      <c r="O26" s="66">
        <f t="shared" si="7"/>
        <v>13</v>
      </c>
      <c r="P26" s="66">
        <f t="shared" si="7"/>
        <v>4</v>
      </c>
      <c r="Q26" s="66">
        <f t="shared" si="7"/>
        <v>3</v>
      </c>
      <c r="R26" s="66">
        <f t="shared" si="7"/>
        <v>7</v>
      </c>
      <c r="S26" s="66">
        <f t="shared" si="7"/>
        <v>5</v>
      </c>
      <c r="T26" s="66">
        <f t="shared" si="7"/>
        <v>2</v>
      </c>
      <c r="U26" s="67">
        <f t="shared" si="7"/>
        <v>2</v>
      </c>
      <c r="V26" s="163">
        <f t="shared" si="2"/>
        <v>0.40444444444444444</v>
      </c>
      <c r="W26" s="58"/>
      <c r="X26" s="40"/>
      <c r="Y26" s="40"/>
      <c r="Z26" s="40"/>
      <c r="AA26" s="40"/>
      <c r="AB26" s="40"/>
      <c r="AC26" s="40"/>
      <c r="AD26" s="40"/>
      <c r="AE26" s="40"/>
    </row>
    <row r="27" spans="1:31" s="55" customFormat="1" ht="16.5" customHeight="1" thickBot="1" x14ac:dyDescent="0.3">
      <c r="A27" s="565" t="s">
        <v>95</v>
      </c>
      <c r="B27" s="566"/>
      <c r="C27" s="68"/>
      <c r="D27" s="408">
        <v>2</v>
      </c>
      <c r="E27" s="69"/>
      <c r="F27" s="68"/>
      <c r="G27" s="70">
        <f>SUM(G28:G29)</f>
        <v>8</v>
      </c>
      <c r="H27" s="70">
        <f t="shared" ref="H27:U27" si="8">SUM(H28:H29)</f>
        <v>240</v>
      </c>
      <c r="I27" s="305">
        <f t="shared" si="8"/>
        <v>120</v>
      </c>
      <c r="J27" s="305">
        <f t="shared" si="8"/>
        <v>66</v>
      </c>
      <c r="K27" s="305">
        <f t="shared" si="8"/>
        <v>0</v>
      </c>
      <c r="L27" s="306">
        <f t="shared" si="8"/>
        <v>54</v>
      </c>
      <c r="M27" s="70">
        <f t="shared" si="8"/>
        <v>120</v>
      </c>
      <c r="N27" s="70">
        <f t="shared" si="8"/>
        <v>0</v>
      </c>
      <c r="O27" s="305">
        <f t="shared" si="8"/>
        <v>0</v>
      </c>
      <c r="P27" s="305">
        <f t="shared" si="8"/>
        <v>0</v>
      </c>
      <c r="Q27" s="305">
        <f t="shared" si="8"/>
        <v>4</v>
      </c>
      <c r="R27" s="305">
        <f t="shared" si="8"/>
        <v>4</v>
      </c>
      <c r="S27" s="305">
        <f t="shared" si="8"/>
        <v>0</v>
      </c>
      <c r="T27" s="305">
        <f t="shared" si="8"/>
        <v>0</v>
      </c>
      <c r="U27" s="306">
        <f t="shared" si="8"/>
        <v>0</v>
      </c>
      <c r="V27" s="163">
        <f t="shared" si="2"/>
        <v>0.5</v>
      </c>
      <c r="W27" s="58"/>
      <c r="X27" s="40"/>
      <c r="Y27" s="40"/>
      <c r="Z27" s="40"/>
      <c r="AA27" s="40"/>
      <c r="AB27" s="40"/>
      <c r="AC27" s="40"/>
      <c r="AD27" s="40"/>
      <c r="AE27" s="40"/>
    </row>
    <row r="28" spans="1:31" customFormat="1" ht="33" customHeight="1" thickBot="1" x14ac:dyDescent="0.3">
      <c r="A28" s="383" t="s">
        <v>96</v>
      </c>
      <c r="B28" s="384" t="s">
        <v>217</v>
      </c>
      <c r="C28" s="396"/>
      <c r="D28" s="397" t="s">
        <v>218</v>
      </c>
      <c r="E28" s="398"/>
      <c r="F28" s="399"/>
      <c r="G28" s="400">
        <v>3</v>
      </c>
      <c r="H28" s="401">
        <f>G28*30</f>
        <v>90</v>
      </c>
      <c r="I28" s="402">
        <f>SUM(J28:L28)</f>
        <v>60</v>
      </c>
      <c r="J28" s="397">
        <v>36</v>
      </c>
      <c r="K28" s="397"/>
      <c r="L28" s="403">
        <v>24</v>
      </c>
      <c r="M28" s="404">
        <f>H28-I28</f>
        <v>30</v>
      </c>
      <c r="N28" s="396"/>
      <c r="O28" s="398"/>
      <c r="P28" s="405"/>
      <c r="Q28" s="405">
        <v>4</v>
      </c>
      <c r="R28" s="397"/>
      <c r="S28" s="397"/>
      <c r="T28" s="405"/>
      <c r="U28" s="406"/>
      <c r="V28" s="307">
        <f>I28/H28</f>
        <v>0.66666666666666663</v>
      </c>
      <c r="W28" s="307">
        <f>IF(V28&gt;50%,V28,"")</f>
        <v>0.66666666666666663</v>
      </c>
      <c r="X28" s="302"/>
      <c r="Y28" s="302"/>
      <c r="Z28" s="302"/>
      <c r="AA28" s="308">
        <v>3</v>
      </c>
      <c r="AB28" s="302"/>
      <c r="AC28" s="302"/>
      <c r="AD28" s="309"/>
      <c r="AE28" s="309"/>
    </row>
    <row r="29" spans="1:31" s="58" customFormat="1" ht="33" customHeight="1" thickBot="1" x14ac:dyDescent="0.3">
      <c r="A29" s="385" t="s">
        <v>219</v>
      </c>
      <c r="B29" s="310" t="s">
        <v>145</v>
      </c>
      <c r="C29" s="311"/>
      <c r="D29" s="312">
        <v>5</v>
      </c>
      <c r="E29" s="312"/>
      <c r="F29" s="313"/>
      <c r="G29" s="314">
        <v>5</v>
      </c>
      <c r="H29" s="315">
        <f t="shared" ref="H29" si="9">G29*30</f>
        <v>150</v>
      </c>
      <c r="I29" s="316">
        <f t="shared" ref="I29" si="10">J29+K29+L29</f>
        <v>60</v>
      </c>
      <c r="J29" s="317">
        <v>30</v>
      </c>
      <c r="K29" s="317"/>
      <c r="L29" s="263">
        <v>30</v>
      </c>
      <c r="M29" s="318">
        <f t="shared" ref="M29" si="11">H29-I29</f>
        <v>90</v>
      </c>
      <c r="N29" s="311"/>
      <c r="O29" s="312"/>
      <c r="P29" s="231"/>
      <c r="Q29" s="229"/>
      <c r="R29" s="247">
        <v>4</v>
      </c>
      <c r="S29" s="247"/>
      <c r="T29" s="229"/>
      <c r="U29" s="230"/>
      <c r="V29" s="163">
        <f t="shared" si="2"/>
        <v>0.4</v>
      </c>
      <c r="W29" s="57" t="str">
        <f t="shared" ref="W29" si="12">IF(V29&gt;50%,V29,"")</f>
        <v/>
      </c>
      <c r="X29" s="319"/>
      <c r="Y29" s="319"/>
      <c r="Z29" s="319"/>
      <c r="AA29" s="319"/>
      <c r="AB29" s="319">
        <v>5</v>
      </c>
      <c r="AC29" s="319"/>
      <c r="AD29" s="319"/>
      <c r="AE29" s="319"/>
    </row>
    <row r="30" spans="1:31" s="80" customFormat="1" ht="16.5" customHeight="1" thickBot="1" x14ac:dyDescent="0.3">
      <c r="A30" s="72"/>
      <c r="B30" s="31" t="s">
        <v>97</v>
      </c>
      <c r="C30" s="73">
        <f>C26+C27</f>
        <v>5</v>
      </c>
      <c r="D30" s="73">
        <f>D26+D27</f>
        <v>19</v>
      </c>
      <c r="E30" s="73"/>
      <c r="F30" s="74"/>
      <c r="G30" s="75">
        <f t="shared" ref="G30:U30" si="13">G26+G27</f>
        <v>68</v>
      </c>
      <c r="H30" s="76">
        <f t="shared" si="13"/>
        <v>2040</v>
      </c>
      <c r="I30" s="77">
        <f t="shared" si="13"/>
        <v>848</v>
      </c>
      <c r="J30" s="77">
        <f t="shared" si="13"/>
        <v>368</v>
      </c>
      <c r="K30" s="77">
        <f t="shared" si="13"/>
        <v>44</v>
      </c>
      <c r="L30" s="78">
        <f t="shared" si="13"/>
        <v>436</v>
      </c>
      <c r="M30" s="75">
        <f t="shared" si="13"/>
        <v>1192</v>
      </c>
      <c r="N30" s="76">
        <f t="shared" si="13"/>
        <v>13</v>
      </c>
      <c r="O30" s="77">
        <f t="shared" si="13"/>
        <v>13</v>
      </c>
      <c r="P30" s="77">
        <f t="shared" si="13"/>
        <v>4</v>
      </c>
      <c r="Q30" s="77">
        <f t="shared" si="13"/>
        <v>7</v>
      </c>
      <c r="R30" s="77">
        <f t="shared" si="13"/>
        <v>11</v>
      </c>
      <c r="S30" s="77">
        <f t="shared" si="13"/>
        <v>5</v>
      </c>
      <c r="T30" s="77">
        <f t="shared" si="13"/>
        <v>2</v>
      </c>
      <c r="U30" s="79">
        <f t="shared" si="13"/>
        <v>2</v>
      </c>
      <c r="V30" s="163">
        <f t="shared" si="2"/>
        <v>0.41568627450980394</v>
      </c>
      <c r="X30" s="40"/>
      <c r="Y30" s="40"/>
      <c r="Z30" s="40"/>
      <c r="AA30" s="40"/>
      <c r="AB30" s="40"/>
      <c r="AC30" s="40"/>
      <c r="AD30" s="40"/>
      <c r="AE30" s="40"/>
    </row>
    <row r="31" spans="1:31" s="80" customFormat="1" ht="16.5" customHeight="1" thickBot="1" x14ac:dyDescent="0.3">
      <c r="A31" s="559" t="s">
        <v>98</v>
      </c>
      <c r="B31" s="560"/>
      <c r="C31" s="560"/>
      <c r="D31" s="560"/>
      <c r="E31" s="560"/>
      <c r="F31" s="560"/>
      <c r="G31" s="560"/>
      <c r="H31" s="560"/>
      <c r="I31" s="560"/>
      <c r="J31" s="560"/>
      <c r="K31" s="560"/>
      <c r="L31" s="560"/>
      <c r="M31" s="560"/>
      <c r="N31" s="560"/>
      <c r="O31" s="560"/>
      <c r="P31" s="560"/>
      <c r="Q31" s="560"/>
      <c r="R31" s="560"/>
      <c r="S31" s="560"/>
      <c r="T31" s="560"/>
      <c r="U31" s="561"/>
      <c r="V31" s="163"/>
      <c r="X31" s="40"/>
      <c r="Y31" s="40"/>
      <c r="Z31" s="40"/>
      <c r="AA31" s="40"/>
      <c r="AB31" s="40"/>
      <c r="AC31" s="40"/>
      <c r="AD31" s="40"/>
      <c r="AE31" s="40"/>
    </row>
    <row r="32" spans="1:31" s="80" customFormat="1" ht="17.25" customHeight="1" thickBot="1" x14ac:dyDescent="0.3">
      <c r="A32" s="562" t="s">
        <v>99</v>
      </c>
      <c r="B32" s="563"/>
      <c r="C32" s="563"/>
      <c r="D32" s="563"/>
      <c r="E32" s="563"/>
      <c r="F32" s="563"/>
      <c r="G32" s="563"/>
      <c r="H32" s="563"/>
      <c r="I32" s="563"/>
      <c r="J32" s="563"/>
      <c r="K32" s="563"/>
      <c r="L32" s="563"/>
      <c r="M32" s="563"/>
      <c r="N32" s="563"/>
      <c r="O32" s="563"/>
      <c r="P32" s="563"/>
      <c r="Q32" s="563"/>
      <c r="R32" s="563"/>
      <c r="S32" s="563"/>
      <c r="T32" s="563"/>
      <c r="U32" s="564"/>
      <c r="V32" s="163"/>
      <c r="X32" s="40"/>
      <c r="Y32" s="40"/>
      <c r="Z32" s="40"/>
      <c r="AA32" s="40"/>
      <c r="AB32" s="40"/>
      <c r="AC32" s="40"/>
      <c r="AD32" s="40"/>
      <c r="AE32" s="40"/>
    </row>
    <row r="33" spans="1:31" s="171" customFormat="1" ht="30" x14ac:dyDescent="0.25">
      <c r="A33" s="33" t="s">
        <v>100</v>
      </c>
      <c r="B33" s="153" t="s">
        <v>174</v>
      </c>
      <c r="C33" s="147">
        <v>1</v>
      </c>
      <c r="D33" s="147"/>
      <c r="E33" s="173"/>
      <c r="F33" s="174"/>
      <c r="G33" s="175">
        <v>4</v>
      </c>
      <c r="H33" s="21">
        <f>G33*30</f>
        <v>120</v>
      </c>
      <c r="I33" s="22">
        <f>J33+K33+L33</f>
        <v>60</v>
      </c>
      <c r="J33" s="169">
        <v>30</v>
      </c>
      <c r="K33" s="176"/>
      <c r="L33" s="169">
        <v>30</v>
      </c>
      <c r="M33" s="177">
        <f>H33-I33</f>
        <v>60</v>
      </c>
      <c r="N33" s="172">
        <v>4</v>
      </c>
      <c r="O33" s="135"/>
      <c r="P33" s="235"/>
      <c r="Q33" s="235"/>
      <c r="R33" s="135"/>
      <c r="S33" s="135"/>
      <c r="T33" s="235"/>
      <c r="U33" s="238"/>
      <c r="V33" s="163">
        <f>I33/H33</f>
        <v>0.5</v>
      </c>
      <c r="W33" s="163" t="str">
        <f>IF(V33&gt;50%,V33,"")</f>
        <v/>
      </c>
      <c r="X33" s="40">
        <v>4</v>
      </c>
      <c r="Y33" s="40"/>
      <c r="Z33" s="42"/>
      <c r="AA33" s="42"/>
      <c r="AB33" s="40"/>
      <c r="AC33" s="40"/>
      <c r="AD33" s="42"/>
      <c r="AE33" s="42"/>
    </row>
    <row r="34" spans="1:31" s="171" customFormat="1" ht="16.5" customHeight="1" x14ac:dyDescent="0.25">
      <c r="A34" s="165" t="s">
        <v>101</v>
      </c>
      <c r="B34" s="166" t="s">
        <v>193</v>
      </c>
      <c r="C34" s="167">
        <v>1</v>
      </c>
      <c r="D34" s="167"/>
      <c r="E34" s="135"/>
      <c r="F34" s="168"/>
      <c r="G34" s="137">
        <v>3</v>
      </c>
      <c r="H34" s="138">
        <f>G34*30</f>
        <v>90</v>
      </c>
      <c r="I34" s="22">
        <f>J34+K34+L34</f>
        <v>44</v>
      </c>
      <c r="J34" s="169">
        <v>30</v>
      </c>
      <c r="K34" s="169"/>
      <c r="L34" s="141">
        <v>14</v>
      </c>
      <c r="M34" s="170">
        <f>H34-I34</f>
        <v>46</v>
      </c>
      <c r="N34" s="172">
        <v>3</v>
      </c>
      <c r="O34" s="135"/>
      <c r="P34" s="235"/>
      <c r="Q34" s="235"/>
      <c r="R34" s="135"/>
      <c r="S34" s="135"/>
      <c r="T34" s="235"/>
      <c r="U34" s="238"/>
      <c r="V34" s="163">
        <f>I34/H34</f>
        <v>0.48888888888888887</v>
      </c>
      <c r="W34" s="163" t="str">
        <f>IF(V34&gt;50%,V34,"")</f>
        <v/>
      </c>
      <c r="X34" s="40">
        <v>3</v>
      </c>
      <c r="Y34" s="40"/>
      <c r="Z34" s="42"/>
      <c r="AA34" s="42"/>
      <c r="AB34" s="40"/>
      <c r="AC34" s="40"/>
      <c r="AD34" s="42"/>
      <c r="AE34" s="42"/>
    </row>
    <row r="35" spans="1:31" s="171" customFormat="1" ht="13.5" customHeight="1" x14ac:dyDescent="0.25">
      <c r="A35" s="33" t="s">
        <v>102</v>
      </c>
      <c r="B35" s="166" t="s">
        <v>103</v>
      </c>
      <c r="C35" s="167">
        <v>2</v>
      </c>
      <c r="D35" s="167">
        <v>1</v>
      </c>
      <c r="E35" s="135"/>
      <c r="F35" s="168"/>
      <c r="G35" s="137">
        <v>8</v>
      </c>
      <c r="H35" s="138">
        <f>G35*30</f>
        <v>240</v>
      </c>
      <c r="I35" s="22">
        <f>J35+K35+L35</f>
        <v>120</v>
      </c>
      <c r="J35" s="169">
        <v>60</v>
      </c>
      <c r="K35" s="169"/>
      <c r="L35" s="141">
        <v>60</v>
      </c>
      <c r="M35" s="170">
        <f>H35-I35</f>
        <v>120</v>
      </c>
      <c r="N35" s="172">
        <v>4</v>
      </c>
      <c r="O35" s="135">
        <v>4</v>
      </c>
      <c r="P35" s="235"/>
      <c r="Q35" s="235"/>
      <c r="R35" s="135"/>
      <c r="S35" s="135"/>
      <c r="T35" s="235"/>
      <c r="U35" s="238"/>
      <c r="V35" s="163">
        <f>I35/H35</f>
        <v>0.5</v>
      </c>
      <c r="W35" s="163" t="str">
        <f>IF(V35&gt;50%,V35,"")</f>
        <v/>
      </c>
      <c r="X35" s="40">
        <v>4</v>
      </c>
      <c r="Y35" s="40">
        <v>4</v>
      </c>
      <c r="Z35" s="42"/>
      <c r="AA35" s="42"/>
      <c r="AB35" s="40"/>
      <c r="AC35" s="40"/>
      <c r="AD35" s="42"/>
      <c r="AE35" s="42"/>
    </row>
    <row r="36" spans="1:31" s="81" customFormat="1" ht="14.25" customHeight="1" x14ac:dyDescent="0.25">
      <c r="A36" s="165" t="s">
        <v>104</v>
      </c>
      <c r="B36" s="153" t="s">
        <v>118</v>
      </c>
      <c r="C36" s="147"/>
      <c r="D36" s="147" t="s">
        <v>158</v>
      </c>
      <c r="E36" s="173"/>
      <c r="F36" s="174"/>
      <c r="G36" s="175">
        <v>4</v>
      </c>
      <c r="H36" s="21">
        <f>G36*30</f>
        <v>120</v>
      </c>
      <c r="I36" s="22">
        <f>J36+K36+L36</f>
        <v>44</v>
      </c>
      <c r="J36" s="176">
        <v>14</v>
      </c>
      <c r="K36" s="176"/>
      <c r="L36" s="141">
        <v>30</v>
      </c>
      <c r="M36" s="177">
        <f>H36-I36</f>
        <v>76</v>
      </c>
      <c r="N36" s="179"/>
      <c r="O36" s="173">
        <v>3</v>
      </c>
      <c r="P36" s="235"/>
      <c r="Q36" s="235"/>
      <c r="R36" s="173"/>
      <c r="S36" s="39"/>
      <c r="T36" s="235"/>
      <c r="U36" s="238"/>
      <c r="V36" s="163">
        <f>I36/H36</f>
        <v>0.36666666666666664</v>
      </c>
      <c r="W36" s="163" t="str">
        <f>IF(V36&gt;50%,V36,"")</f>
        <v/>
      </c>
      <c r="X36" s="40"/>
      <c r="Y36" s="40">
        <v>4</v>
      </c>
      <c r="Z36" s="42"/>
      <c r="AA36" s="42"/>
      <c r="AB36" s="40"/>
      <c r="AC36" s="40"/>
      <c r="AD36" s="42"/>
      <c r="AE36" s="42"/>
    </row>
    <row r="37" spans="1:31" s="171" customFormat="1" ht="14.1" customHeight="1" x14ac:dyDescent="0.25">
      <c r="A37" s="33" t="s">
        <v>106</v>
      </c>
      <c r="B37" s="166" t="s">
        <v>107</v>
      </c>
      <c r="C37" s="167">
        <v>2</v>
      </c>
      <c r="D37" s="167"/>
      <c r="E37" s="135"/>
      <c r="F37" s="168"/>
      <c r="G37" s="137">
        <v>4</v>
      </c>
      <c r="H37" s="138">
        <f>G37*30</f>
        <v>120</v>
      </c>
      <c r="I37" s="22">
        <f>J37+K37+L37</f>
        <v>60</v>
      </c>
      <c r="J37" s="169">
        <v>30</v>
      </c>
      <c r="K37" s="169"/>
      <c r="L37" s="169">
        <v>30</v>
      </c>
      <c r="M37" s="170">
        <f>H37-I37</f>
        <v>60</v>
      </c>
      <c r="N37" s="172"/>
      <c r="O37" s="135">
        <v>4</v>
      </c>
      <c r="P37" s="235"/>
      <c r="Q37" s="235"/>
      <c r="R37" s="135"/>
      <c r="S37" s="135"/>
      <c r="T37" s="235"/>
      <c r="U37" s="238"/>
      <c r="V37" s="163">
        <f>I37/H37</f>
        <v>0.5</v>
      </c>
      <c r="W37" s="163" t="str">
        <f>IF(V37&gt;50%,V37,"")</f>
        <v/>
      </c>
      <c r="X37" s="40"/>
      <c r="Y37" s="40">
        <v>4</v>
      </c>
      <c r="Z37" s="42"/>
      <c r="AA37" s="42"/>
      <c r="AB37" s="40"/>
      <c r="AC37" s="40"/>
      <c r="AD37" s="42"/>
      <c r="AE37" s="42"/>
    </row>
    <row r="38" spans="1:31" s="171" customFormat="1" ht="14.1" customHeight="1" x14ac:dyDescent="0.25">
      <c r="A38" s="165" t="s">
        <v>108</v>
      </c>
      <c r="B38" s="166" t="s">
        <v>105</v>
      </c>
      <c r="C38" s="167">
        <v>3</v>
      </c>
      <c r="D38" s="167"/>
      <c r="E38" s="135"/>
      <c r="F38" s="168"/>
      <c r="G38" s="137">
        <v>4</v>
      </c>
      <c r="H38" s="138">
        <f t="shared" ref="H38:H65" si="14">G38*30</f>
        <v>120</v>
      </c>
      <c r="I38" s="22">
        <f t="shared" ref="I38:I59" si="15">J38+K38+L38</f>
        <v>60</v>
      </c>
      <c r="J38" s="169">
        <v>30</v>
      </c>
      <c r="K38" s="169"/>
      <c r="L38" s="169">
        <v>30</v>
      </c>
      <c r="M38" s="170">
        <f t="shared" ref="M38:M65" si="16">H38-I38</f>
        <v>60</v>
      </c>
      <c r="N38" s="172"/>
      <c r="O38" s="135"/>
      <c r="P38" s="235">
        <v>4</v>
      </c>
      <c r="Q38" s="235"/>
      <c r="R38" s="135"/>
      <c r="S38" s="135"/>
      <c r="T38" s="235"/>
      <c r="U38" s="238"/>
      <c r="V38" s="163">
        <f t="shared" ref="V38:V59" si="17">I38/H38</f>
        <v>0.5</v>
      </c>
      <c r="W38" s="163" t="str">
        <f t="shared" ref="W38:W53" si="18">IF(V38&gt;50%,V38,"")</f>
        <v/>
      </c>
      <c r="X38" s="40"/>
      <c r="Y38" s="40"/>
      <c r="Z38" s="42">
        <v>4</v>
      </c>
      <c r="AA38" s="42"/>
      <c r="AB38" s="40"/>
      <c r="AC38" s="40"/>
      <c r="AD38" s="42"/>
      <c r="AE38" s="42"/>
    </row>
    <row r="39" spans="1:31" s="81" customFormat="1" ht="14.25" customHeight="1" x14ac:dyDescent="0.25">
      <c r="A39" s="33" t="s">
        <v>109</v>
      </c>
      <c r="B39" s="153" t="s">
        <v>126</v>
      </c>
      <c r="C39" s="147">
        <v>3</v>
      </c>
      <c r="D39" s="147"/>
      <c r="E39" s="173"/>
      <c r="F39" s="174"/>
      <c r="G39" s="175">
        <v>4</v>
      </c>
      <c r="H39" s="21">
        <f t="shared" si="14"/>
        <v>120</v>
      </c>
      <c r="I39" s="22">
        <f t="shared" si="15"/>
        <v>60</v>
      </c>
      <c r="J39" s="176">
        <v>30</v>
      </c>
      <c r="K39" s="176"/>
      <c r="L39" s="141">
        <v>30</v>
      </c>
      <c r="M39" s="177">
        <f t="shared" si="16"/>
        <v>60</v>
      </c>
      <c r="N39" s="172"/>
      <c r="O39" s="135"/>
      <c r="P39" s="235">
        <v>4</v>
      </c>
      <c r="Q39" s="235"/>
      <c r="R39" s="135"/>
      <c r="S39" s="135"/>
      <c r="T39" s="235"/>
      <c r="U39" s="238"/>
      <c r="V39" s="163">
        <f t="shared" si="17"/>
        <v>0.5</v>
      </c>
      <c r="W39" s="163" t="str">
        <f t="shared" si="18"/>
        <v/>
      </c>
      <c r="X39" s="40"/>
      <c r="Y39" s="40"/>
      <c r="Z39" s="42">
        <v>4</v>
      </c>
      <c r="AA39" s="42"/>
      <c r="AB39" s="40"/>
      <c r="AC39" s="40"/>
      <c r="AD39" s="42"/>
      <c r="AE39" s="42"/>
    </row>
    <row r="40" spans="1:31" s="81" customFormat="1" ht="30" x14ac:dyDescent="0.25">
      <c r="A40" s="165" t="s">
        <v>110</v>
      </c>
      <c r="B40" s="153" t="s">
        <v>146</v>
      </c>
      <c r="C40" s="147">
        <v>3</v>
      </c>
      <c r="D40" s="147"/>
      <c r="E40" s="173"/>
      <c r="F40" s="174"/>
      <c r="G40" s="175">
        <v>8</v>
      </c>
      <c r="H40" s="21">
        <f t="shared" si="14"/>
        <v>240</v>
      </c>
      <c r="I40" s="22">
        <f t="shared" si="15"/>
        <v>104</v>
      </c>
      <c r="J40" s="176">
        <v>44</v>
      </c>
      <c r="K40" s="176"/>
      <c r="L40" s="151">
        <v>60</v>
      </c>
      <c r="M40" s="177">
        <f t="shared" si="16"/>
        <v>136</v>
      </c>
      <c r="N40" s="179"/>
      <c r="O40" s="173"/>
      <c r="P40" s="235">
        <v>7</v>
      </c>
      <c r="Q40" s="235"/>
      <c r="R40" s="173"/>
      <c r="S40" s="173"/>
      <c r="T40" s="235"/>
      <c r="U40" s="238"/>
      <c r="V40" s="163">
        <f t="shared" si="17"/>
        <v>0.43333333333333335</v>
      </c>
      <c r="W40" s="163" t="str">
        <f t="shared" si="18"/>
        <v/>
      </c>
      <c r="X40" s="40"/>
      <c r="Y40" s="40"/>
      <c r="Z40" s="42">
        <v>8</v>
      </c>
      <c r="AA40" s="42"/>
      <c r="AB40" s="40"/>
      <c r="AC40" s="40"/>
      <c r="AD40" s="42"/>
      <c r="AE40" s="42"/>
    </row>
    <row r="41" spans="1:31" s="81" customFormat="1" ht="30" x14ac:dyDescent="0.25">
      <c r="A41" s="33" t="s">
        <v>111</v>
      </c>
      <c r="B41" s="153" t="s">
        <v>212</v>
      </c>
      <c r="C41" s="147">
        <v>3</v>
      </c>
      <c r="D41" s="147"/>
      <c r="E41" s="173"/>
      <c r="F41" s="174"/>
      <c r="G41" s="175">
        <v>6</v>
      </c>
      <c r="H41" s="21">
        <f>G41*30</f>
        <v>180</v>
      </c>
      <c r="I41" s="22">
        <f>J41+K41+L41</f>
        <v>60</v>
      </c>
      <c r="J41" s="176">
        <v>30</v>
      </c>
      <c r="K41" s="176"/>
      <c r="L41" s="141">
        <v>30</v>
      </c>
      <c r="M41" s="177">
        <f>H41-I41</f>
        <v>120</v>
      </c>
      <c r="N41" s="172"/>
      <c r="O41" s="135"/>
      <c r="P41" s="235">
        <v>4</v>
      </c>
      <c r="Q41" s="235"/>
      <c r="R41" s="135"/>
      <c r="S41" s="39"/>
      <c r="T41" s="235"/>
      <c r="U41" s="238"/>
      <c r="V41" s="163">
        <f>I41/H41</f>
        <v>0.33333333333333331</v>
      </c>
      <c r="W41" s="163" t="str">
        <f>IF(V41&gt;50%,V41,"")</f>
        <v/>
      </c>
      <c r="X41" s="40"/>
      <c r="Y41" s="40"/>
      <c r="Z41" s="42">
        <v>6</v>
      </c>
      <c r="AA41" s="42"/>
      <c r="AB41" s="40"/>
      <c r="AC41" s="40"/>
      <c r="AD41" s="42"/>
      <c r="AE41" s="42"/>
    </row>
    <row r="42" spans="1:31" s="81" customFormat="1" ht="30" x14ac:dyDescent="0.25">
      <c r="A42" s="165" t="s">
        <v>112</v>
      </c>
      <c r="B42" s="153" t="s">
        <v>194</v>
      </c>
      <c r="C42" s="147">
        <v>4</v>
      </c>
      <c r="D42" s="147"/>
      <c r="E42" s="173"/>
      <c r="F42" s="174"/>
      <c r="G42" s="175">
        <v>4</v>
      </c>
      <c r="H42" s="21">
        <f t="shared" ref="H42" si="19">G42*30</f>
        <v>120</v>
      </c>
      <c r="I42" s="22">
        <f t="shared" ref="I42" si="20">J42+K42+L42</f>
        <v>46</v>
      </c>
      <c r="J42" s="169">
        <v>16</v>
      </c>
      <c r="K42" s="176"/>
      <c r="L42" s="141">
        <v>30</v>
      </c>
      <c r="M42" s="177">
        <f t="shared" ref="M42" si="21">H42-I42</f>
        <v>74</v>
      </c>
      <c r="N42" s="172"/>
      <c r="O42" s="135"/>
      <c r="P42" s="235"/>
      <c r="Q42" s="235">
        <v>3</v>
      </c>
      <c r="R42" s="135"/>
      <c r="S42" s="135"/>
      <c r="T42" s="235"/>
      <c r="U42" s="238"/>
      <c r="V42" s="163">
        <f t="shared" ref="V42" si="22">I42/H42</f>
        <v>0.38333333333333336</v>
      </c>
      <c r="W42" s="163" t="str">
        <f t="shared" ref="W42" si="23">IF(V42&gt;50%,V42,"")</f>
        <v/>
      </c>
      <c r="X42" s="40"/>
      <c r="Y42" s="40"/>
      <c r="Z42" s="42"/>
      <c r="AA42" s="42">
        <v>4</v>
      </c>
      <c r="AB42" s="40"/>
      <c r="AC42" s="40"/>
      <c r="AD42" s="42"/>
      <c r="AE42" s="42"/>
    </row>
    <row r="43" spans="1:31" s="81" customFormat="1" ht="15" x14ac:dyDescent="0.25">
      <c r="A43" s="165" t="s">
        <v>114</v>
      </c>
      <c r="B43" s="153" t="s">
        <v>125</v>
      </c>
      <c r="C43" s="147">
        <v>4</v>
      </c>
      <c r="D43" s="147"/>
      <c r="E43" s="173"/>
      <c r="F43" s="174"/>
      <c r="G43" s="175">
        <v>4</v>
      </c>
      <c r="H43" s="21">
        <f t="shared" si="14"/>
        <v>120</v>
      </c>
      <c r="I43" s="22">
        <f t="shared" si="15"/>
        <v>46</v>
      </c>
      <c r="J43" s="169">
        <v>30</v>
      </c>
      <c r="K43" s="176"/>
      <c r="L43" s="141">
        <v>16</v>
      </c>
      <c r="M43" s="177">
        <f t="shared" si="16"/>
        <v>74</v>
      </c>
      <c r="N43" s="172"/>
      <c r="O43" s="135"/>
      <c r="P43" s="235"/>
      <c r="Q43" s="414">
        <v>3</v>
      </c>
      <c r="R43" s="135"/>
      <c r="S43" s="135"/>
      <c r="T43" s="235"/>
      <c r="U43" s="238"/>
      <c r="V43" s="163">
        <f t="shared" si="17"/>
        <v>0.38333333333333336</v>
      </c>
      <c r="W43" s="163" t="str">
        <f t="shared" si="18"/>
        <v/>
      </c>
      <c r="X43" s="40"/>
      <c r="Y43" s="40"/>
      <c r="Z43" s="42"/>
      <c r="AA43" s="42">
        <v>4</v>
      </c>
      <c r="AB43" s="40"/>
      <c r="AC43" s="40"/>
      <c r="AD43" s="42"/>
      <c r="AE43" s="42"/>
    </row>
    <row r="44" spans="1:31" s="81" customFormat="1" ht="30" customHeight="1" x14ac:dyDescent="0.25">
      <c r="A44" s="165" t="s">
        <v>115</v>
      </c>
      <c r="B44" s="153" t="s">
        <v>175</v>
      </c>
      <c r="C44" s="147">
        <v>4</v>
      </c>
      <c r="D44" s="147"/>
      <c r="E44" s="173"/>
      <c r="F44" s="174">
        <v>4</v>
      </c>
      <c r="G44" s="175">
        <v>4</v>
      </c>
      <c r="H44" s="21">
        <f t="shared" si="14"/>
        <v>120</v>
      </c>
      <c r="I44" s="22">
        <f t="shared" si="15"/>
        <v>60</v>
      </c>
      <c r="J44" s="169">
        <v>30</v>
      </c>
      <c r="K44" s="176"/>
      <c r="L44" s="141">
        <v>30</v>
      </c>
      <c r="M44" s="177">
        <f t="shared" si="16"/>
        <v>60</v>
      </c>
      <c r="N44" s="172"/>
      <c r="O44" s="135"/>
      <c r="P44" s="235"/>
      <c r="Q44" s="235">
        <v>4</v>
      </c>
      <c r="R44" s="135"/>
      <c r="S44" s="135"/>
      <c r="T44" s="235"/>
      <c r="U44" s="238"/>
      <c r="V44" s="163">
        <f t="shared" si="17"/>
        <v>0.5</v>
      </c>
      <c r="W44" s="163" t="str">
        <f t="shared" si="18"/>
        <v/>
      </c>
      <c r="X44" s="40"/>
      <c r="Y44" s="40"/>
      <c r="Z44" s="42"/>
      <c r="AA44" s="42">
        <v>4</v>
      </c>
      <c r="AB44" s="40"/>
      <c r="AC44" s="40"/>
      <c r="AD44" s="42"/>
      <c r="AE44" s="42"/>
    </row>
    <row r="45" spans="1:31" s="81" customFormat="1" ht="45" x14ac:dyDescent="0.25">
      <c r="A45" s="165" t="s">
        <v>116</v>
      </c>
      <c r="B45" s="153" t="s">
        <v>213</v>
      </c>
      <c r="C45" s="147">
        <v>4</v>
      </c>
      <c r="D45" s="147"/>
      <c r="E45" s="173"/>
      <c r="F45" s="174" t="s">
        <v>214</v>
      </c>
      <c r="G45" s="412">
        <v>4</v>
      </c>
      <c r="H45" s="21">
        <f>G45*30</f>
        <v>120</v>
      </c>
      <c r="I45" s="22">
        <f>J45+K45+L45</f>
        <v>46</v>
      </c>
      <c r="J45" s="169">
        <v>16</v>
      </c>
      <c r="K45" s="176"/>
      <c r="L45" s="169">
        <v>30</v>
      </c>
      <c r="M45" s="177">
        <f>H45-I45</f>
        <v>74</v>
      </c>
      <c r="N45" s="172"/>
      <c r="O45" s="135"/>
      <c r="P45" s="236"/>
      <c r="Q45" s="413">
        <v>3</v>
      </c>
      <c r="R45" s="135"/>
      <c r="S45" s="135"/>
      <c r="T45" s="236"/>
      <c r="U45" s="239"/>
      <c r="V45" s="163">
        <f>I45/H45</f>
        <v>0.38333333333333336</v>
      </c>
      <c r="W45" s="163" t="str">
        <f>IF(V45&gt;50%,V45,"")</f>
        <v/>
      </c>
      <c r="X45" s="40"/>
      <c r="Y45" s="40"/>
      <c r="Z45" s="42"/>
      <c r="AA45" s="42">
        <v>4</v>
      </c>
      <c r="AB45" s="40"/>
      <c r="AC45" s="40"/>
      <c r="AD45" s="42"/>
      <c r="AE45" s="42"/>
    </row>
    <row r="46" spans="1:31" s="81" customFormat="1" ht="30" x14ac:dyDescent="0.25">
      <c r="A46" s="165" t="s">
        <v>117</v>
      </c>
      <c r="B46" s="153" t="s">
        <v>188</v>
      </c>
      <c r="C46" s="147">
        <v>5</v>
      </c>
      <c r="D46" s="147"/>
      <c r="E46" s="173"/>
      <c r="F46" s="174" t="s">
        <v>216</v>
      </c>
      <c r="G46" s="412">
        <v>5</v>
      </c>
      <c r="H46" s="21">
        <f>G46*30</f>
        <v>150</v>
      </c>
      <c r="I46" s="22">
        <f>J46+K46+L46</f>
        <v>60</v>
      </c>
      <c r="J46" s="150">
        <v>30</v>
      </c>
      <c r="K46" s="150"/>
      <c r="L46" s="151">
        <v>30</v>
      </c>
      <c r="M46" s="177">
        <f>H46-I46</f>
        <v>90</v>
      </c>
      <c r="N46" s="178"/>
      <c r="O46" s="150"/>
      <c r="P46" s="235"/>
      <c r="Q46" s="235"/>
      <c r="R46" s="411">
        <v>4</v>
      </c>
      <c r="S46" s="320"/>
      <c r="T46" s="235"/>
      <c r="U46" s="238"/>
      <c r="V46" s="163">
        <f>I46/H46</f>
        <v>0.4</v>
      </c>
      <c r="W46" s="163"/>
      <c r="X46" s="40"/>
      <c r="Y46" s="40"/>
      <c r="Z46" s="42"/>
      <c r="AA46" s="42"/>
      <c r="AB46" s="40">
        <v>5</v>
      </c>
      <c r="AC46" s="40"/>
      <c r="AD46" s="42"/>
      <c r="AE46" s="42"/>
    </row>
    <row r="47" spans="1:31" s="81" customFormat="1" ht="30" x14ac:dyDescent="0.25">
      <c r="A47" s="165" t="s">
        <v>119</v>
      </c>
      <c r="B47" s="153" t="s">
        <v>203</v>
      </c>
      <c r="C47" s="147">
        <v>6</v>
      </c>
      <c r="D47" s="147">
        <v>5</v>
      </c>
      <c r="E47" s="173"/>
      <c r="F47" s="174"/>
      <c r="G47" s="175">
        <v>6</v>
      </c>
      <c r="H47" s="21">
        <f t="shared" ref="H47" si="24">G47*30</f>
        <v>180</v>
      </c>
      <c r="I47" s="22">
        <f t="shared" ref="I47" si="25">J47+K47+L47</f>
        <v>60</v>
      </c>
      <c r="J47" s="176">
        <v>30</v>
      </c>
      <c r="K47" s="176"/>
      <c r="L47" s="141">
        <v>30</v>
      </c>
      <c r="M47" s="177">
        <f t="shared" ref="M47" si="26">H47-I47</f>
        <v>120</v>
      </c>
      <c r="N47" s="172"/>
      <c r="O47" s="135"/>
      <c r="P47" s="235"/>
      <c r="Q47" s="235"/>
      <c r="R47" s="415">
        <v>2</v>
      </c>
      <c r="S47" s="414">
        <v>2</v>
      </c>
      <c r="T47" s="235"/>
      <c r="U47" s="238"/>
      <c r="V47" s="163">
        <f t="shared" ref="V47" si="27">I47/H47</f>
        <v>0.33333333333333331</v>
      </c>
      <c r="W47" s="163" t="str">
        <f t="shared" ref="W47" si="28">IF(V47&gt;50%,V47,"")</f>
        <v/>
      </c>
      <c r="X47" s="40"/>
      <c r="Y47" s="40"/>
      <c r="Z47" s="42"/>
      <c r="AA47" s="42"/>
      <c r="AB47" s="40">
        <v>3</v>
      </c>
      <c r="AC47" s="40">
        <v>3</v>
      </c>
      <c r="AD47" s="42"/>
      <c r="AE47" s="42"/>
    </row>
    <row r="48" spans="1:31" s="81" customFormat="1" ht="14.25" customHeight="1" x14ac:dyDescent="0.25">
      <c r="A48" s="165" t="s">
        <v>120</v>
      </c>
      <c r="B48" s="246" t="s">
        <v>122</v>
      </c>
      <c r="C48" s="167">
        <v>5</v>
      </c>
      <c r="D48" s="167"/>
      <c r="E48" s="135"/>
      <c r="F48" s="168"/>
      <c r="G48" s="137">
        <v>5</v>
      </c>
      <c r="H48" s="138">
        <f t="shared" si="14"/>
        <v>150</v>
      </c>
      <c r="I48" s="139">
        <f t="shared" si="15"/>
        <v>60</v>
      </c>
      <c r="J48" s="169">
        <v>30</v>
      </c>
      <c r="K48" s="169"/>
      <c r="L48" s="141">
        <v>30</v>
      </c>
      <c r="M48" s="170">
        <f t="shared" si="16"/>
        <v>90</v>
      </c>
      <c r="N48" s="172"/>
      <c r="O48" s="135"/>
      <c r="P48" s="236"/>
      <c r="Q48" s="236"/>
      <c r="R48" s="415">
        <v>4</v>
      </c>
      <c r="S48" s="415"/>
      <c r="T48" s="236"/>
      <c r="U48" s="239"/>
      <c r="V48" s="163">
        <f t="shared" si="17"/>
        <v>0.4</v>
      </c>
      <c r="W48" s="163" t="str">
        <f t="shared" si="18"/>
        <v/>
      </c>
      <c r="X48" s="40"/>
      <c r="Y48" s="40"/>
      <c r="Z48" s="42"/>
      <c r="AA48" s="42"/>
      <c r="AB48" s="40">
        <v>5</v>
      </c>
      <c r="AC48" s="40"/>
      <c r="AD48" s="42"/>
      <c r="AE48" s="42"/>
    </row>
    <row r="49" spans="1:31" s="81" customFormat="1" ht="27.75" customHeight="1" x14ac:dyDescent="0.25">
      <c r="A49" s="165" t="s">
        <v>121</v>
      </c>
      <c r="B49" s="153" t="s">
        <v>176</v>
      </c>
      <c r="C49" s="147">
        <v>6</v>
      </c>
      <c r="D49" s="147"/>
      <c r="E49" s="173"/>
      <c r="F49" s="174"/>
      <c r="G49" s="175">
        <v>5</v>
      </c>
      <c r="H49" s="21">
        <f>G49*30</f>
        <v>150</v>
      </c>
      <c r="I49" s="22">
        <f>J49+K49+L49</f>
        <v>60</v>
      </c>
      <c r="J49" s="169">
        <v>30</v>
      </c>
      <c r="K49" s="176"/>
      <c r="L49" s="141">
        <v>30</v>
      </c>
      <c r="M49" s="177">
        <f>H49-I49</f>
        <v>90</v>
      </c>
      <c r="N49" s="172"/>
      <c r="O49" s="135"/>
      <c r="P49" s="235"/>
      <c r="Q49" s="235"/>
      <c r="R49" s="321"/>
      <c r="S49" s="322">
        <v>4</v>
      </c>
      <c r="T49" s="235"/>
      <c r="U49" s="238"/>
      <c r="V49" s="163">
        <f>I49/H49</f>
        <v>0.4</v>
      </c>
      <c r="W49" s="163" t="str">
        <f>IF(V49&gt;50%,V49,"")</f>
        <v/>
      </c>
      <c r="X49" s="40"/>
      <c r="Y49" s="40"/>
      <c r="Z49" s="42"/>
      <c r="AA49" s="42"/>
      <c r="AB49" s="40"/>
      <c r="AC49" s="40">
        <v>5</v>
      </c>
      <c r="AD49" s="42"/>
      <c r="AE49" s="42"/>
    </row>
    <row r="50" spans="1:31" s="81" customFormat="1" ht="30" x14ac:dyDescent="0.25">
      <c r="A50" s="165" t="s">
        <v>123</v>
      </c>
      <c r="B50" s="153" t="s">
        <v>187</v>
      </c>
      <c r="C50" s="147">
        <v>6</v>
      </c>
      <c r="D50" s="147"/>
      <c r="E50" s="173"/>
      <c r="F50" s="174" t="s">
        <v>216</v>
      </c>
      <c r="G50" s="412">
        <v>5</v>
      </c>
      <c r="H50" s="21">
        <f>G50*30</f>
        <v>150</v>
      </c>
      <c r="I50" s="22">
        <f>J50+K50+L50</f>
        <v>60</v>
      </c>
      <c r="J50" s="169">
        <v>30</v>
      </c>
      <c r="K50" s="176"/>
      <c r="L50" s="141">
        <v>30</v>
      </c>
      <c r="M50" s="177">
        <f>H50-I50</f>
        <v>90</v>
      </c>
      <c r="N50" s="172"/>
      <c r="O50" s="135"/>
      <c r="P50" s="235"/>
      <c r="Q50" s="235"/>
      <c r="R50" s="321"/>
      <c r="S50" s="415">
        <v>4</v>
      </c>
      <c r="T50" s="235"/>
      <c r="U50" s="238"/>
      <c r="V50" s="163">
        <f>I50/H50</f>
        <v>0.4</v>
      </c>
      <c r="W50" s="163" t="str">
        <f>IF(V50&gt;50%,V50,"")</f>
        <v/>
      </c>
      <c r="X50" s="40"/>
      <c r="Y50" s="40"/>
      <c r="Z50" s="42"/>
      <c r="AA50" s="42"/>
      <c r="AB50" s="40"/>
      <c r="AC50" s="40">
        <v>5</v>
      </c>
      <c r="AD50" s="42"/>
      <c r="AE50" s="42"/>
    </row>
    <row r="51" spans="1:31" s="81" customFormat="1" ht="45" x14ac:dyDescent="0.25">
      <c r="A51" s="33" t="s">
        <v>124</v>
      </c>
      <c r="B51" s="153" t="s">
        <v>204</v>
      </c>
      <c r="C51" s="147">
        <v>6</v>
      </c>
      <c r="D51" s="147"/>
      <c r="E51" s="173"/>
      <c r="F51" s="174" t="s">
        <v>214</v>
      </c>
      <c r="G51" s="412">
        <v>4</v>
      </c>
      <c r="H51" s="21">
        <f t="shared" ref="H51" si="29">G51*30</f>
        <v>120</v>
      </c>
      <c r="I51" s="22">
        <f t="shared" ref="I51" si="30">J51+K51+L51</f>
        <v>46</v>
      </c>
      <c r="J51" s="169">
        <v>16</v>
      </c>
      <c r="K51" s="176"/>
      <c r="L51" s="169">
        <v>30</v>
      </c>
      <c r="M51" s="177">
        <f t="shared" ref="M51" si="31">H51-I51</f>
        <v>74</v>
      </c>
      <c r="N51" s="172"/>
      <c r="O51" s="135"/>
      <c r="P51" s="236"/>
      <c r="Q51" s="236"/>
      <c r="R51" s="321"/>
      <c r="S51" s="415">
        <v>3</v>
      </c>
      <c r="T51" s="236"/>
      <c r="U51" s="239"/>
      <c r="V51" s="163">
        <f t="shared" ref="V51" si="32">I51/H51</f>
        <v>0.38333333333333336</v>
      </c>
      <c r="W51" s="163" t="str">
        <f t="shared" ref="W51" si="33">IF(V51&gt;50%,V51,"")</f>
        <v/>
      </c>
      <c r="X51" s="40"/>
      <c r="Y51" s="40"/>
      <c r="Z51" s="42"/>
      <c r="AA51" s="42"/>
      <c r="AB51" s="40"/>
      <c r="AC51" s="40">
        <v>4</v>
      </c>
      <c r="AD51" s="42"/>
      <c r="AE51" s="42"/>
    </row>
    <row r="52" spans="1:31" s="81" customFormat="1" ht="14.25" customHeight="1" x14ac:dyDescent="0.25">
      <c r="A52" s="165" t="s">
        <v>195</v>
      </c>
      <c r="B52" s="153" t="s">
        <v>113</v>
      </c>
      <c r="C52" s="147">
        <v>7</v>
      </c>
      <c r="D52" s="147"/>
      <c r="E52" s="173"/>
      <c r="F52" s="174"/>
      <c r="G52" s="175">
        <v>6</v>
      </c>
      <c r="H52" s="21">
        <f t="shared" si="14"/>
        <v>180</v>
      </c>
      <c r="I52" s="22">
        <f t="shared" si="15"/>
        <v>60</v>
      </c>
      <c r="J52" s="169">
        <v>8</v>
      </c>
      <c r="K52" s="176"/>
      <c r="L52" s="141">
        <v>52</v>
      </c>
      <c r="M52" s="177">
        <f t="shared" si="16"/>
        <v>120</v>
      </c>
      <c r="N52" s="172"/>
      <c r="O52" s="135"/>
      <c r="P52" s="235"/>
      <c r="Q52" s="235"/>
      <c r="R52" s="135"/>
      <c r="S52" s="135"/>
      <c r="T52" s="235">
        <v>4</v>
      </c>
      <c r="U52" s="238"/>
      <c r="V52" s="163">
        <f t="shared" si="17"/>
        <v>0.33333333333333331</v>
      </c>
      <c r="W52" s="163" t="str">
        <f t="shared" si="18"/>
        <v/>
      </c>
      <c r="X52" s="40"/>
      <c r="Y52" s="40"/>
      <c r="Z52" s="42"/>
      <c r="AA52" s="42"/>
      <c r="AB52" s="40"/>
      <c r="AC52" s="40"/>
      <c r="AD52" s="42">
        <v>6</v>
      </c>
      <c r="AE52" s="42"/>
    </row>
    <row r="53" spans="1:31" s="81" customFormat="1" ht="14.25" customHeight="1" x14ac:dyDescent="0.25">
      <c r="A53" s="33" t="s">
        <v>196</v>
      </c>
      <c r="B53" s="56" t="s">
        <v>166</v>
      </c>
      <c r="C53" s="147">
        <v>7</v>
      </c>
      <c r="D53" s="147"/>
      <c r="E53" s="173"/>
      <c r="F53" s="174"/>
      <c r="G53" s="175">
        <v>5</v>
      </c>
      <c r="H53" s="21">
        <f t="shared" si="14"/>
        <v>150</v>
      </c>
      <c r="I53" s="22">
        <f t="shared" si="15"/>
        <v>60</v>
      </c>
      <c r="J53" s="176">
        <v>30</v>
      </c>
      <c r="K53" s="176"/>
      <c r="L53" s="151">
        <v>30</v>
      </c>
      <c r="M53" s="177">
        <f t="shared" si="16"/>
        <v>90</v>
      </c>
      <c r="N53" s="179"/>
      <c r="O53" s="173"/>
      <c r="P53" s="235"/>
      <c r="Q53" s="235"/>
      <c r="R53" s="173"/>
      <c r="S53" s="39"/>
      <c r="T53" s="235">
        <v>4</v>
      </c>
      <c r="U53" s="238"/>
      <c r="V53" s="163">
        <f t="shared" si="17"/>
        <v>0.4</v>
      </c>
      <c r="W53" s="163" t="str">
        <f t="shared" si="18"/>
        <v/>
      </c>
      <c r="X53" s="40"/>
      <c r="Y53" s="40"/>
      <c r="Z53" s="42"/>
      <c r="AA53" s="42"/>
      <c r="AB53" s="40"/>
      <c r="AC53" s="40"/>
      <c r="AD53" s="42">
        <v>5</v>
      </c>
      <c r="AE53" s="40"/>
    </row>
    <row r="54" spans="1:31" s="81" customFormat="1" ht="15" x14ac:dyDescent="0.25">
      <c r="A54" s="165" t="s">
        <v>197</v>
      </c>
      <c r="B54" s="153" t="s">
        <v>191</v>
      </c>
      <c r="C54" s="147">
        <v>7</v>
      </c>
      <c r="D54" s="147"/>
      <c r="E54" s="173"/>
      <c r="F54" s="174"/>
      <c r="G54" s="175">
        <v>4</v>
      </c>
      <c r="H54" s="21">
        <f t="shared" si="14"/>
        <v>120</v>
      </c>
      <c r="I54" s="22">
        <f t="shared" si="15"/>
        <v>46</v>
      </c>
      <c r="J54" s="169">
        <v>16</v>
      </c>
      <c r="K54" s="176"/>
      <c r="L54" s="141">
        <v>30</v>
      </c>
      <c r="M54" s="177">
        <f t="shared" si="16"/>
        <v>74</v>
      </c>
      <c r="N54" s="172"/>
      <c r="O54" s="135"/>
      <c r="P54" s="235"/>
      <c r="Q54" s="235"/>
      <c r="R54" s="135"/>
      <c r="S54" s="135"/>
      <c r="T54" s="235">
        <v>3</v>
      </c>
      <c r="U54" s="238"/>
      <c r="V54" s="163">
        <f t="shared" si="17"/>
        <v>0.38333333333333336</v>
      </c>
      <c r="W54" s="163" t="str">
        <f>IF(V54&gt;50%,V54,"")</f>
        <v/>
      </c>
      <c r="X54" s="40"/>
      <c r="Y54" s="40"/>
      <c r="Z54" s="42"/>
      <c r="AA54" s="42"/>
      <c r="AB54" s="40"/>
      <c r="AC54" s="40"/>
      <c r="AD54" s="42">
        <v>4</v>
      </c>
      <c r="AE54" s="42"/>
    </row>
    <row r="55" spans="1:31" s="81" customFormat="1" ht="30" x14ac:dyDescent="0.25">
      <c r="A55" s="33" t="s">
        <v>198</v>
      </c>
      <c r="B55" s="153" t="s">
        <v>189</v>
      </c>
      <c r="C55" s="147">
        <v>7</v>
      </c>
      <c r="D55" s="147"/>
      <c r="E55" s="173"/>
      <c r="F55" s="174" t="s">
        <v>216</v>
      </c>
      <c r="G55" s="412">
        <v>5</v>
      </c>
      <c r="H55" s="21">
        <f t="shared" si="14"/>
        <v>150</v>
      </c>
      <c r="I55" s="22">
        <f t="shared" si="15"/>
        <v>60</v>
      </c>
      <c r="J55" s="150">
        <v>30</v>
      </c>
      <c r="K55" s="150"/>
      <c r="L55" s="151">
        <v>30</v>
      </c>
      <c r="M55" s="177">
        <f t="shared" si="16"/>
        <v>90</v>
      </c>
      <c r="N55" s="178"/>
      <c r="O55" s="150"/>
      <c r="P55" s="235"/>
      <c r="Q55" s="235"/>
      <c r="R55" s="147"/>
      <c r="S55" s="147"/>
      <c r="T55" s="414">
        <v>4</v>
      </c>
      <c r="U55" s="238"/>
      <c r="V55" s="163">
        <f t="shared" si="17"/>
        <v>0.4</v>
      </c>
      <c r="W55" s="163"/>
      <c r="X55" s="40"/>
      <c r="Y55" s="40"/>
      <c r="Z55" s="42"/>
      <c r="AA55" s="42"/>
      <c r="AB55" s="40"/>
      <c r="AC55" s="40"/>
      <c r="AD55" s="42">
        <v>5</v>
      </c>
      <c r="AE55" s="42"/>
    </row>
    <row r="56" spans="1:31" s="81" customFormat="1" ht="30" x14ac:dyDescent="0.25">
      <c r="A56" s="165" t="s">
        <v>199</v>
      </c>
      <c r="B56" s="153" t="s">
        <v>190</v>
      </c>
      <c r="C56" s="147">
        <v>8</v>
      </c>
      <c r="D56" s="147"/>
      <c r="E56" s="173"/>
      <c r="F56" s="174" t="s">
        <v>216</v>
      </c>
      <c r="G56" s="412">
        <v>5</v>
      </c>
      <c r="H56" s="21">
        <f t="shared" si="14"/>
        <v>150</v>
      </c>
      <c r="I56" s="22">
        <f t="shared" si="15"/>
        <v>56</v>
      </c>
      <c r="J56" s="169">
        <v>28</v>
      </c>
      <c r="K56" s="176"/>
      <c r="L56" s="141">
        <v>28</v>
      </c>
      <c r="M56" s="177">
        <f t="shared" si="16"/>
        <v>94</v>
      </c>
      <c r="N56" s="172"/>
      <c r="O56" s="135"/>
      <c r="P56" s="235"/>
      <c r="Q56" s="235"/>
      <c r="R56" s="135"/>
      <c r="S56" s="135"/>
      <c r="T56" s="235"/>
      <c r="U56" s="416">
        <v>4</v>
      </c>
      <c r="V56" s="163">
        <f t="shared" si="17"/>
        <v>0.37333333333333335</v>
      </c>
      <c r="W56" s="163" t="str">
        <f>IF(V56&gt;50%,V56,"")</f>
        <v/>
      </c>
      <c r="X56" s="40"/>
      <c r="Y56" s="40"/>
      <c r="Z56" s="42"/>
      <c r="AA56" s="42"/>
      <c r="AB56" s="40"/>
      <c r="AC56" s="40"/>
      <c r="AD56" s="42"/>
      <c r="AE56" s="42">
        <v>5</v>
      </c>
    </row>
    <row r="57" spans="1:31" s="171" customFormat="1" ht="14.1" customHeight="1" x14ac:dyDescent="0.25">
      <c r="A57" s="33" t="s">
        <v>200</v>
      </c>
      <c r="B57" s="166" t="s">
        <v>192</v>
      </c>
      <c r="C57" s="167">
        <v>8</v>
      </c>
      <c r="D57" s="167"/>
      <c r="E57" s="135"/>
      <c r="F57" s="168"/>
      <c r="G57" s="137">
        <v>5</v>
      </c>
      <c r="H57" s="138">
        <f t="shared" si="14"/>
        <v>150</v>
      </c>
      <c r="I57" s="22">
        <f t="shared" si="15"/>
        <v>56</v>
      </c>
      <c r="J57" s="169">
        <v>28</v>
      </c>
      <c r="K57" s="169"/>
      <c r="L57" s="141">
        <v>28</v>
      </c>
      <c r="M57" s="170">
        <f t="shared" si="16"/>
        <v>94</v>
      </c>
      <c r="N57" s="172"/>
      <c r="O57" s="135"/>
      <c r="P57" s="235"/>
      <c r="Q57" s="235"/>
      <c r="R57" s="135"/>
      <c r="S57" s="135"/>
      <c r="T57" s="235"/>
      <c r="U57" s="238">
        <v>4</v>
      </c>
      <c r="V57" s="163">
        <f t="shared" si="17"/>
        <v>0.37333333333333335</v>
      </c>
      <c r="W57" s="163" t="str">
        <f>IF(V57&gt;50%,V57,"")</f>
        <v/>
      </c>
      <c r="X57" s="40"/>
      <c r="Y57" s="40"/>
      <c r="Z57" s="42"/>
      <c r="AA57" s="42"/>
      <c r="AB57" s="40"/>
      <c r="AC57" s="40"/>
      <c r="AD57" s="42"/>
      <c r="AE57" s="42">
        <v>5</v>
      </c>
    </row>
    <row r="58" spans="1:31" s="81" customFormat="1" ht="15" x14ac:dyDescent="0.25">
      <c r="A58" s="165" t="s">
        <v>201</v>
      </c>
      <c r="B58" s="153" t="s">
        <v>168</v>
      </c>
      <c r="C58" s="147">
        <v>8</v>
      </c>
      <c r="D58" s="147"/>
      <c r="E58" s="173"/>
      <c r="F58" s="174"/>
      <c r="G58" s="175">
        <v>4</v>
      </c>
      <c r="H58" s="21">
        <f t="shared" si="14"/>
        <v>120</v>
      </c>
      <c r="I58" s="22">
        <f t="shared" si="15"/>
        <v>42</v>
      </c>
      <c r="J58" s="169">
        <v>14</v>
      </c>
      <c r="K58" s="176"/>
      <c r="L58" s="141">
        <v>28</v>
      </c>
      <c r="M58" s="177">
        <f t="shared" si="16"/>
        <v>78</v>
      </c>
      <c r="N58" s="172"/>
      <c r="O58" s="135"/>
      <c r="P58" s="235"/>
      <c r="Q58" s="235"/>
      <c r="R58" s="135"/>
      <c r="S58" s="135"/>
      <c r="T58" s="235"/>
      <c r="U58" s="238">
        <v>3</v>
      </c>
      <c r="V58" s="163">
        <f t="shared" si="17"/>
        <v>0.35</v>
      </c>
      <c r="W58" s="163" t="str">
        <f>IF(V58&gt;50%,V58,"")</f>
        <v/>
      </c>
      <c r="X58" s="40"/>
      <c r="Y58" s="40"/>
      <c r="Z58" s="42"/>
      <c r="AA58" s="42"/>
      <c r="AB58" s="28"/>
      <c r="AC58" s="40"/>
      <c r="AD58" s="42"/>
      <c r="AE58" s="42">
        <v>4</v>
      </c>
    </row>
    <row r="59" spans="1:31" s="171" customFormat="1" ht="14.1" customHeight="1" thickBot="1" x14ac:dyDescent="0.3">
      <c r="A59" s="33" t="s">
        <v>202</v>
      </c>
      <c r="B59" s="166" t="s">
        <v>210</v>
      </c>
      <c r="C59" s="167"/>
      <c r="D59" s="167" t="s">
        <v>211</v>
      </c>
      <c r="E59" s="135"/>
      <c r="F59" s="168"/>
      <c r="G59" s="137">
        <v>5</v>
      </c>
      <c r="H59" s="138">
        <f t="shared" si="14"/>
        <v>150</v>
      </c>
      <c r="I59" s="22">
        <f t="shared" si="15"/>
        <v>56</v>
      </c>
      <c r="J59" s="169">
        <v>28</v>
      </c>
      <c r="K59" s="169"/>
      <c r="L59" s="141">
        <v>28</v>
      </c>
      <c r="M59" s="170">
        <f t="shared" si="16"/>
        <v>94</v>
      </c>
      <c r="N59" s="172"/>
      <c r="O59" s="135"/>
      <c r="P59" s="235"/>
      <c r="Q59" s="235"/>
      <c r="R59" s="135"/>
      <c r="S59" s="135"/>
      <c r="T59" s="235"/>
      <c r="U59" s="238">
        <v>4</v>
      </c>
      <c r="V59" s="163">
        <f t="shared" si="17"/>
        <v>0.37333333333333335</v>
      </c>
      <c r="W59" s="163"/>
      <c r="X59" s="40"/>
      <c r="Y59" s="40"/>
      <c r="Z59" s="42"/>
      <c r="AA59" s="42"/>
      <c r="AB59" s="40"/>
      <c r="AC59" s="40"/>
      <c r="AD59" s="42"/>
      <c r="AE59" s="42">
        <v>5</v>
      </c>
    </row>
    <row r="60" spans="1:31" s="81" customFormat="1" ht="14.25" customHeight="1" x14ac:dyDescent="0.25">
      <c r="A60" s="199" t="s">
        <v>127</v>
      </c>
      <c r="B60" s="200" t="s">
        <v>128</v>
      </c>
      <c r="C60" s="201"/>
      <c r="D60" s="202">
        <v>2</v>
      </c>
      <c r="E60" s="202"/>
      <c r="F60" s="203"/>
      <c r="G60" s="204">
        <v>6</v>
      </c>
      <c r="H60" s="205">
        <f t="shared" si="14"/>
        <v>180</v>
      </c>
      <c r="I60" s="206"/>
      <c r="J60" s="206"/>
      <c r="K60" s="206"/>
      <c r="L60" s="207"/>
      <c r="M60" s="208">
        <f t="shared" si="16"/>
        <v>180</v>
      </c>
      <c r="N60" s="209"/>
      <c r="O60" s="206"/>
      <c r="P60" s="234"/>
      <c r="Q60" s="234"/>
      <c r="R60" s="206"/>
      <c r="S60" s="206"/>
      <c r="T60" s="240"/>
      <c r="U60" s="241"/>
      <c r="V60" s="59"/>
      <c r="X60" s="28">
        <v>3</v>
      </c>
      <c r="Y60" s="28">
        <v>3</v>
      </c>
      <c r="Z60" s="42"/>
      <c r="AA60" s="42"/>
      <c r="AB60" s="28"/>
      <c r="AC60" s="28"/>
      <c r="AD60" s="28"/>
      <c r="AE60" s="28"/>
    </row>
    <row r="61" spans="1:31" s="334" customFormat="1" ht="15" x14ac:dyDescent="0.25">
      <c r="A61" s="323" t="s">
        <v>129</v>
      </c>
      <c r="B61" s="324" t="s">
        <v>130</v>
      </c>
      <c r="C61" s="325"/>
      <c r="D61" s="326">
        <v>4</v>
      </c>
      <c r="E61" s="326"/>
      <c r="F61" s="327"/>
      <c r="G61" s="328">
        <v>6</v>
      </c>
      <c r="H61" s="329">
        <f t="shared" si="14"/>
        <v>180</v>
      </c>
      <c r="I61" s="330"/>
      <c r="J61" s="330"/>
      <c r="K61" s="330"/>
      <c r="L61" s="331"/>
      <c r="M61" s="332">
        <f t="shared" si="16"/>
        <v>180</v>
      </c>
      <c r="N61" s="333"/>
      <c r="O61" s="330"/>
      <c r="P61" s="235"/>
      <c r="Q61" s="235"/>
      <c r="R61" s="330"/>
      <c r="S61" s="330"/>
      <c r="T61" s="242"/>
      <c r="U61" s="243"/>
      <c r="V61" s="80"/>
      <c r="X61" s="335"/>
      <c r="Y61" s="336"/>
      <c r="Z61" s="319">
        <v>3</v>
      </c>
      <c r="AA61" s="319">
        <v>3</v>
      </c>
      <c r="AB61" s="336"/>
      <c r="AC61" s="336"/>
      <c r="AD61" s="336"/>
      <c r="AE61" s="336"/>
    </row>
    <row r="62" spans="1:31" s="334" customFormat="1" ht="41.25" customHeight="1" x14ac:dyDescent="0.25">
      <c r="A62" s="323" t="s">
        <v>131</v>
      </c>
      <c r="B62" s="56" t="s">
        <v>171</v>
      </c>
      <c r="C62" s="325"/>
      <c r="D62" s="326">
        <v>6</v>
      </c>
      <c r="E62" s="326"/>
      <c r="F62" s="327"/>
      <c r="G62" s="328">
        <v>6</v>
      </c>
      <c r="H62" s="329">
        <f t="shared" si="14"/>
        <v>180</v>
      </c>
      <c r="I62" s="330"/>
      <c r="J62" s="330"/>
      <c r="K62" s="330"/>
      <c r="L62" s="331"/>
      <c r="M62" s="332">
        <f t="shared" si="16"/>
        <v>180</v>
      </c>
      <c r="N62" s="333"/>
      <c r="O62" s="330"/>
      <c r="P62" s="235"/>
      <c r="Q62" s="235"/>
      <c r="R62" s="330"/>
      <c r="S62" s="330"/>
      <c r="T62" s="242"/>
      <c r="U62" s="243"/>
      <c r="V62" s="80"/>
      <c r="X62" s="335"/>
      <c r="Y62" s="336"/>
      <c r="Z62" s="319"/>
      <c r="AA62" s="319"/>
      <c r="AB62" s="336">
        <v>3</v>
      </c>
      <c r="AC62" s="336">
        <v>3</v>
      </c>
      <c r="AD62" s="336"/>
      <c r="AE62" s="336"/>
    </row>
    <row r="63" spans="1:31" s="81" customFormat="1" ht="43.5" customHeight="1" thickBot="1" x14ac:dyDescent="0.3">
      <c r="A63" s="33" t="s">
        <v>132</v>
      </c>
      <c r="B63" s="56" t="s">
        <v>172</v>
      </c>
      <c r="C63" s="83"/>
      <c r="D63" s="84">
        <v>8</v>
      </c>
      <c r="E63" s="84"/>
      <c r="F63" s="85"/>
      <c r="G63" s="34">
        <v>6</v>
      </c>
      <c r="H63" s="21">
        <f t="shared" si="14"/>
        <v>180</v>
      </c>
      <c r="I63" s="22"/>
      <c r="J63" s="22"/>
      <c r="K63" s="22"/>
      <c r="L63" s="86"/>
      <c r="M63" s="23">
        <f t="shared" si="16"/>
        <v>180</v>
      </c>
      <c r="N63" s="87"/>
      <c r="O63" s="22"/>
      <c r="P63" s="235"/>
      <c r="Q63" s="235"/>
      <c r="R63" s="22"/>
      <c r="S63" s="22"/>
      <c r="T63" s="242"/>
      <c r="U63" s="243"/>
      <c r="V63" s="59"/>
      <c r="X63" s="82"/>
      <c r="Y63" s="28"/>
      <c r="Z63" s="42"/>
      <c r="AA63" s="42"/>
      <c r="AB63" s="28"/>
      <c r="AC63" s="28"/>
      <c r="AD63" s="28">
        <v>3</v>
      </c>
      <c r="AE63" s="28">
        <v>3</v>
      </c>
    </row>
    <row r="64" spans="1:31" customFormat="1" ht="30.75" thickBot="1" x14ac:dyDescent="0.3">
      <c r="A64" s="394" t="s">
        <v>220</v>
      </c>
      <c r="B64" s="395" t="s">
        <v>221</v>
      </c>
      <c r="C64" s="337"/>
      <c r="D64" s="338"/>
      <c r="E64" s="338"/>
      <c r="F64" s="339"/>
      <c r="G64" s="340"/>
      <c r="H64" s="341"/>
      <c r="I64" s="342"/>
      <c r="J64" s="342"/>
      <c r="K64" s="342"/>
      <c r="L64" s="343"/>
      <c r="M64" s="344"/>
      <c r="N64" s="341"/>
      <c r="O64" s="345"/>
      <c r="P64" s="346"/>
      <c r="Q64" s="346"/>
      <c r="R64" s="345"/>
      <c r="S64" s="345"/>
      <c r="T64" s="346"/>
      <c r="U64" s="347"/>
      <c r="X64" s="348"/>
      <c r="Y64" s="348"/>
      <c r="Z64" s="348"/>
      <c r="AA64" s="348"/>
      <c r="AB64" s="348"/>
      <c r="AC64" s="348"/>
      <c r="AD64" s="309"/>
      <c r="AE64" s="309"/>
    </row>
    <row r="65" spans="1:89" s="81" customFormat="1" ht="15.75" thickBot="1" x14ac:dyDescent="0.3">
      <c r="A65" s="210"/>
      <c r="B65" s="265" t="s">
        <v>167</v>
      </c>
      <c r="C65" s="211">
        <v>8</v>
      </c>
      <c r="D65" s="212"/>
      <c r="E65" s="213"/>
      <c r="F65" s="214"/>
      <c r="G65" s="215">
        <v>2</v>
      </c>
      <c r="H65" s="216">
        <f t="shared" si="14"/>
        <v>60</v>
      </c>
      <c r="I65" s="217"/>
      <c r="J65" s="218"/>
      <c r="K65" s="218"/>
      <c r="L65" s="219"/>
      <c r="M65" s="220">
        <f t="shared" si="16"/>
        <v>60</v>
      </c>
      <c r="N65" s="221"/>
      <c r="O65" s="213"/>
      <c r="P65" s="237"/>
      <c r="Q65" s="237"/>
      <c r="R65" s="213"/>
      <c r="S65" s="213"/>
      <c r="T65" s="244"/>
      <c r="U65" s="245"/>
      <c r="V65" s="59"/>
      <c r="X65" s="40"/>
      <c r="Y65" s="40"/>
      <c r="Z65" s="42"/>
      <c r="AA65" s="42"/>
      <c r="AB65" s="40"/>
      <c r="AC65" s="40"/>
      <c r="AD65" s="40"/>
      <c r="AE65" s="40">
        <v>2</v>
      </c>
    </row>
    <row r="66" spans="1:89" s="81" customFormat="1" ht="14.1" customHeight="1" thickBot="1" x14ac:dyDescent="0.3">
      <c r="A66" s="88"/>
      <c r="B66" s="89" t="s">
        <v>133</v>
      </c>
      <c r="C66" s="90">
        <v>26</v>
      </c>
      <c r="D66" s="90">
        <v>8</v>
      </c>
      <c r="E66" s="90"/>
      <c r="F66" s="91">
        <v>3</v>
      </c>
      <c r="G66" s="92">
        <f>SUM(G33:G65)</f>
        <v>156</v>
      </c>
      <c r="H66" s="93">
        <f>SUM(H33:H65)</f>
        <v>4680</v>
      </c>
      <c r="I66" s="94">
        <f>SUM(I33:I65)</f>
        <v>1592</v>
      </c>
      <c r="J66" s="94">
        <f>SUM(J33:J65)</f>
        <v>738</v>
      </c>
      <c r="K66" s="94"/>
      <c r="L66" s="94">
        <f t="shared" ref="L66:U66" si="34">SUM(L33:L65)</f>
        <v>854</v>
      </c>
      <c r="M66" s="92">
        <f t="shared" si="34"/>
        <v>3088</v>
      </c>
      <c r="N66" s="93">
        <f t="shared" si="34"/>
        <v>11</v>
      </c>
      <c r="O66" s="93">
        <f t="shared" si="34"/>
        <v>11</v>
      </c>
      <c r="P66" s="93">
        <f t="shared" si="34"/>
        <v>19</v>
      </c>
      <c r="Q66" s="93">
        <f t="shared" si="34"/>
        <v>13</v>
      </c>
      <c r="R66" s="93">
        <f t="shared" si="34"/>
        <v>10</v>
      </c>
      <c r="S66" s="93">
        <f t="shared" si="34"/>
        <v>13</v>
      </c>
      <c r="T66" s="93">
        <f t="shared" si="34"/>
        <v>15</v>
      </c>
      <c r="U66" s="93">
        <f t="shared" si="34"/>
        <v>15</v>
      </c>
      <c r="V66" s="59"/>
      <c r="X66" s="95"/>
      <c r="Y66" s="95"/>
      <c r="Z66" s="95"/>
      <c r="AA66" s="95"/>
      <c r="AB66" s="96"/>
      <c r="AC66" s="95"/>
      <c r="AD66" s="95"/>
      <c r="AE66" s="95"/>
    </row>
    <row r="67" spans="1:89" s="99" customFormat="1" ht="14.1" customHeight="1" thickBot="1" x14ac:dyDescent="0.3">
      <c r="A67" s="567" t="s">
        <v>134</v>
      </c>
      <c r="B67" s="568"/>
      <c r="C67" s="69"/>
      <c r="D67" s="69">
        <v>4</v>
      </c>
      <c r="E67" s="69"/>
      <c r="F67" s="68"/>
      <c r="G67" s="97">
        <f>SUM(G68:G71)</f>
        <v>16</v>
      </c>
      <c r="H67" s="71">
        <f>G67*30</f>
        <v>480</v>
      </c>
      <c r="I67" s="69">
        <f>SUM(I68:I71)</f>
        <v>180</v>
      </c>
      <c r="J67" s="69">
        <f>SUM(J68:J71)</f>
        <v>118</v>
      </c>
      <c r="K67" s="69"/>
      <c r="L67" s="68">
        <f>SUM(L68:L71)</f>
        <v>62</v>
      </c>
      <c r="M67" s="97">
        <f>SUM(M68:M71)</f>
        <v>300</v>
      </c>
      <c r="N67" s="71"/>
      <c r="O67" s="71"/>
      <c r="P67" s="71">
        <f t="shared" ref="P67:U67" si="35">SUM(P68:P71)</f>
        <v>0</v>
      </c>
      <c r="Q67" s="71">
        <f t="shared" si="35"/>
        <v>3</v>
      </c>
      <c r="R67" s="71">
        <f t="shared" si="35"/>
        <v>0</v>
      </c>
      <c r="S67" s="71">
        <f t="shared" si="35"/>
        <v>3</v>
      </c>
      <c r="T67" s="71">
        <f t="shared" si="35"/>
        <v>3</v>
      </c>
      <c r="U67" s="98">
        <f t="shared" si="35"/>
        <v>3</v>
      </c>
      <c r="V67" s="59"/>
      <c r="X67" s="100"/>
      <c r="Y67" s="100"/>
      <c r="Z67" s="100"/>
      <c r="AA67" s="100"/>
      <c r="AB67" s="100"/>
      <c r="AC67" s="100"/>
      <c r="AD67" s="100"/>
      <c r="AE67" s="100"/>
    </row>
    <row r="68" spans="1:89" s="101" customFormat="1" ht="14.1" customHeight="1" x14ac:dyDescent="0.25">
      <c r="A68" s="349" t="s">
        <v>135</v>
      </c>
      <c r="B68" s="569" t="s">
        <v>144</v>
      </c>
      <c r="C68" s="350"/>
      <c r="D68" s="350">
        <v>4</v>
      </c>
      <c r="E68" s="351"/>
      <c r="F68" s="352"/>
      <c r="G68" s="353">
        <v>4</v>
      </c>
      <c r="H68" s="350">
        <f t="shared" ref="H68:H71" si="36">G68*30</f>
        <v>120</v>
      </c>
      <c r="I68" s="354">
        <f t="shared" ref="I68:I71" si="37">J68+K68+L68</f>
        <v>46</v>
      </c>
      <c r="J68" s="355">
        <v>30</v>
      </c>
      <c r="K68" s="355"/>
      <c r="L68" s="263">
        <v>16</v>
      </c>
      <c r="M68" s="353">
        <f t="shared" ref="M68:M71" si="38">H68-I68</f>
        <v>74</v>
      </c>
      <c r="N68" s="350"/>
      <c r="O68" s="351"/>
      <c r="P68" s="266"/>
      <c r="Q68" s="266">
        <v>3</v>
      </c>
      <c r="R68" s="351"/>
      <c r="S68" s="351"/>
      <c r="T68" s="266"/>
      <c r="U68" s="267"/>
      <c r="V68" s="248">
        <f t="shared" ref="V68:V71" si="39">I68/H68</f>
        <v>0.38333333333333336</v>
      </c>
      <c r="W68" s="248" t="str">
        <f t="shared" ref="W68:W71" si="40">IF(V68&gt;50%,V68,"")</f>
        <v/>
      </c>
      <c r="X68" s="40"/>
      <c r="Y68" s="40"/>
      <c r="Z68" s="40"/>
      <c r="AA68" s="40">
        <v>4</v>
      </c>
      <c r="AB68" s="40"/>
      <c r="AC68" s="40"/>
      <c r="AD68" s="40"/>
      <c r="AE68" s="41"/>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row>
    <row r="69" spans="1:89" s="101" customFormat="1" ht="14.1" customHeight="1" x14ac:dyDescent="0.25">
      <c r="A69" s="356" t="s">
        <v>136</v>
      </c>
      <c r="B69" s="570"/>
      <c r="C69" s="357"/>
      <c r="D69" s="357">
        <v>6</v>
      </c>
      <c r="E69" s="358"/>
      <c r="F69" s="359"/>
      <c r="G69" s="389">
        <v>4</v>
      </c>
      <c r="H69" s="390">
        <f t="shared" si="36"/>
        <v>120</v>
      </c>
      <c r="I69" s="316">
        <f t="shared" si="37"/>
        <v>46</v>
      </c>
      <c r="J69" s="317">
        <v>30</v>
      </c>
      <c r="K69" s="317"/>
      <c r="L69" s="264">
        <v>16</v>
      </c>
      <c r="M69" s="360">
        <f t="shared" si="38"/>
        <v>74</v>
      </c>
      <c r="N69" s="357"/>
      <c r="O69" s="358"/>
      <c r="P69" s="231"/>
      <c r="Q69" s="233"/>
      <c r="R69" s="358"/>
      <c r="S69" s="391">
        <v>3</v>
      </c>
      <c r="T69" s="231"/>
      <c r="U69" s="268"/>
      <c r="V69" s="248">
        <f t="shared" si="39"/>
        <v>0.38333333333333336</v>
      </c>
      <c r="W69" s="248" t="str">
        <f t="shared" si="40"/>
        <v/>
      </c>
      <c r="X69" s="40"/>
      <c r="Y69" s="40"/>
      <c r="Z69" s="40"/>
      <c r="AA69" s="40"/>
      <c r="AB69" s="40"/>
      <c r="AC69" s="40">
        <v>4</v>
      </c>
      <c r="AD69" s="40"/>
      <c r="AE69" s="40"/>
      <c r="AF69" s="59"/>
      <c r="AG69" s="59"/>
      <c r="AH69" s="59"/>
      <c r="AI69" s="59"/>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102"/>
      <c r="BU69" s="102"/>
      <c r="BV69" s="102"/>
      <c r="BW69" s="102"/>
      <c r="BX69" s="102"/>
      <c r="BY69" s="102"/>
      <c r="BZ69" s="102"/>
      <c r="CA69" s="102"/>
      <c r="CB69" s="102"/>
      <c r="CC69" s="102"/>
      <c r="CD69" s="102"/>
      <c r="CE69" s="102"/>
      <c r="CF69" s="102"/>
      <c r="CG69" s="102"/>
      <c r="CH69" s="102"/>
      <c r="CI69" s="102"/>
      <c r="CJ69" s="102"/>
      <c r="CK69" s="102"/>
    </row>
    <row r="70" spans="1:89" s="101" customFormat="1" ht="14.1" customHeight="1" x14ac:dyDescent="0.25">
      <c r="A70" s="361" t="s">
        <v>205</v>
      </c>
      <c r="B70" s="570"/>
      <c r="C70" s="357"/>
      <c r="D70" s="357">
        <v>7</v>
      </c>
      <c r="E70" s="358"/>
      <c r="F70" s="359"/>
      <c r="G70" s="389">
        <v>4</v>
      </c>
      <c r="H70" s="390">
        <f t="shared" si="36"/>
        <v>120</v>
      </c>
      <c r="I70" s="316">
        <f t="shared" si="37"/>
        <v>46</v>
      </c>
      <c r="J70" s="317">
        <v>30</v>
      </c>
      <c r="K70" s="317"/>
      <c r="L70" s="264">
        <v>16</v>
      </c>
      <c r="M70" s="360">
        <f t="shared" si="38"/>
        <v>74</v>
      </c>
      <c r="N70" s="357"/>
      <c r="O70" s="358"/>
      <c r="P70" s="231"/>
      <c r="Q70" s="231"/>
      <c r="R70" s="358"/>
      <c r="S70" s="358"/>
      <c r="T70" s="392">
        <v>3</v>
      </c>
      <c r="U70" s="232"/>
      <c r="V70" s="248">
        <f t="shared" si="39"/>
        <v>0.38333333333333336</v>
      </c>
      <c r="W70" s="248" t="str">
        <f t="shared" si="40"/>
        <v/>
      </c>
      <c r="X70" s="40"/>
      <c r="Y70" s="40"/>
      <c r="Z70" s="40"/>
      <c r="AA70" s="40"/>
      <c r="AB70" s="40"/>
      <c r="AC70" s="40"/>
      <c r="AD70" s="40">
        <v>4</v>
      </c>
      <c r="AE70" s="41"/>
      <c r="AF70" s="59"/>
      <c r="AG70" s="59"/>
      <c r="AH70" s="59"/>
      <c r="AI70" s="59"/>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102"/>
      <c r="BU70" s="102"/>
      <c r="BV70" s="102"/>
      <c r="BW70" s="102"/>
      <c r="BX70" s="102"/>
      <c r="BY70" s="102"/>
      <c r="BZ70" s="102"/>
      <c r="CA70" s="102"/>
      <c r="CB70" s="102"/>
      <c r="CC70" s="102"/>
      <c r="CD70" s="102"/>
      <c r="CE70" s="102"/>
      <c r="CF70" s="102"/>
      <c r="CG70" s="102"/>
      <c r="CH70" s="102"/>
      <c r="CI70" s="102"/>
      <c r="CJ70" s="102"/>
      <c r="CK70" s="102"/>
    </row>
    <row r="71" spans="1:89" s="101" customFormat="1" ht="14.1" customHeight="1" thickBot="1" x14ac:dyDescent="0.3">
      <c r="A71" s="361" t="s">
        <v>206</v>
      </c>
      <c r="B71" s="570"/>
      <c r="C71" s="357"/>
      <c r="D71" s="357">
        <v>8</v>
      </c>
      <c r="E71" s="358"/>
      <c r="F71" s="359"/>
      <c r="G71" s="389">
        <v>4</v>
      </c>
      <c r="H71" s="390">
        <f t="shared" si="36"/>
        <v>120</v>
      </c>
      <c r="I71" s="316">
        <f t="shared" si="37"/>
        <v>42</v>
      </c>
      <c r="J71" s="317">
        <v>28</v>
      </c>
      <c r="K71" s="317"/>
      <c r="L71" s="264">
        <v>14</v>
      </c>
      <c r="M71" s="362">
        <f t="shared" si="38"/>
        <v>78</v>
      </c>
      <c r="N71" s="357"/>
      <c r="O71" s="358"/>
      <c r="P71" s="231"/>
      <c r="Q71" s="231"/>
      <c r="R71" s="358"/>
      <c r="S71" s="358"/>
      <c r="T71" s="231"/>
      <c r="U71" s="393">
        <v>3</v>
      </c>
      <c r="V71" s="248">
        <f t="shared" si="39"/>
        <v>0.35</v>
      </c>
      <c r="W71" s="248" t="str">
        <f t="shared" si="40"/>
        <v/>
      </c>
      <c r="X71" s="40"/>
      <c r="Y71" s="40"/>
      <c r="Z71" s="40"/>
      <c r="AA71" s="40"/>
      <c r="AB71" s="40"/>
      <c r="AC71" s="40"/>
      <c r="AD71" s="40"/>
      <c r="AE71" s="40">
        <v>4</v>
      </c>
      <c r="AF71" s="59"/>
      <c r="AG71" s="59"/>
      <c r="AH71" s="59"/>
      <c r="AI71" s="59"/>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102"/>
      <c r="BU71" s="102"/>
      <c r="BV71" s="102"/>
      <c r="BW71" s="102"/>
      <c r="BX71" s="102"/>
      <c r="BY71" s="102"/>
      <c r="BZ71" s="102"/>
      <c r="CA71" s="102"/>
      <c r="CB71" s="102"/>
      <c r="CC71" s="102"/>
      <c r="CD71" s="102"/>
      <c r="CE71" s="102"/>
      <c r="CF71" s="102"/>
      <c r="CG71" s="102"/>
      <c r="CH71" s="102"/>
      <c r="CI71" s="102"/>
      <c r="CJ71" s="102"/>
      <c r="CK71" s="102"/>
    </row>
    <row r="72" spans="1:89" s="59" customFormat="1" ht="14.1" customHeight="1" thickBot="1" x14ac:dyDescent="0.3">
      <c r="A72" s="72"/>
      <c r="B72" s="31" t="s">
        <v>137</v>
      </c>
      <c r="C72" s="77">
        <f>SUM(C66,C67)</f>
        <v>26</v>
      </c>
      <c r="D72" s="77">
        <f>SUM(D66,D67)</f>
        <v>12</v>
      </c>
      <c r="E72" s="77"/>
      <c r="F72" s="78">
        <f>SUM(F66,F67)</f>
        <v>3</v>
      </c>
      <c r="G72" s="75">
        <f>SUM(G66,G67)</f>
        <v>172</v>
      </c>
      <c r="H72" s="76">
        <f>SUM(H66,H67)</f>
        <v>5160</v>
      </c>
      <c r="I72" s="77">
        <f>SUM(I66,I67)</f>
        <v>1772</v>
      </c>
      <c r="J72" s="77">
        <f>SUM(J66,J67)</f>
        <v>856</v>
      </c>
      <c r="K72" s="77"/>
      <c r="L72" s="78">
        <f t="shared" ref="L72:U72" si="41">SUM(L66,L67)</f>
        <v>916</v>
      </c>
      <c r="M72" s="75">
        <f t="shared" si="41"/>
        <v>3388</v>
      </c>
      <c r="N72" s="76">
        <f t="shared" si="41"/>
        <v>11</v>
      </c>
      <c r="O72" s="77">
        <f t="shared" si="41"/>
        <v>11</v>
      </c>
      <c r="P72" s="77">
        <f t="shared" si="41"/>
        <v>19</v>
      </c>
      <c r="Q72" s="77">
        <f t="shared" si="41"/>
        <v>16</v>
      </c>
      <c r="R72" s="77">
        <f t="shared" si="41"/>
        <v>10</v>
      </c>
      <c r="S72" s="77">
        <f t="shared" si="41"/>
        <v>16</v>
      </c>
      <c r="T72" s="77">
        <f t="shared" si="41"/>
        <v>18</v>
      </c>
      <c r="U72" s="79">
        <f t="shared" si="41"/>
        <v>18</v>
      </c>
      <c r="X72" s="53"/>
      <c r="Y72" s="53"/>
      <c r="Z72" s="53"/>
      <c r="AA72" s="53"/>
      <c r="AB72" s="53"/>
      <c r="AC72" s="53"/>
      <c r="AD72" s="53"/>
      <c r="AE72" s="53"/>
    </row>
    <row r="73" spans="1:89" s="59" customFormat="1" ht="16.5" thickBot="1" x14ac:dyDescent="0.3">
      <c r="A73" s="580" t="s">
        <v>251</v>
      </c>
      <c r="B73" s="581"/>
      <c r="C73" s="571" t="s">
        <v>138</v>
      </c>
      <c r="D73" s="572"/>
      <c r="E73" s="572"/>
      <c r="F73" s="572"/>
      <c r="G73" s="572"/>
      <c r="H73" s="572"/>
      <c r="I73" s="572"/>
      <c r="J73" s="572"/>
      <c r="K73" s="572"/>
      <c r="L73" s="572"/>
      <c r="M73" s="572"/>
      <c r="N73" s="572"/>
      <c r="O73" s="572"/>
      <c r="P73" s="572"/>
      <c r="Q73" s="572"/>
      <c r="R73" s="572"/>
      <c r="S73" s="572"/>
      <c r="T73" s="572"/>
      <c r="U73" s="573"/>
      <c r="X73" s="41">
        <f t="shared" ref="X73:AE73" si="42">SUM(X10:X72)</f>
        <v>30</v>
      </c>
      <c r="Y73" s="41">
        <f t="shared" si="42"/>
        <v>30</v>
      </c>
      <c r="Z73" s="363">
        <f t="shared" si="42"/>
        <v>30</v>
      </c>
      <c r="AA73" s="363">
        <f t="shared" si="42"/>
        <v>30</v>
      </c>
      <c r="AB73" s="363">
        <f t="shared" si="42"/>
        <v>30</v>
      </c>
      <c r="AC73" s="363">
        <f t="shared" si="42"/>
        <v>30</v>
      </c>
      <c r="AD73" s="363">
        <f t="shared" si="42"/>
        <v>30</v>
      </c>
      <c r="AE73" s="41">
        <f t="shared" si="42"/>
        <v>30</v>
      </c>
    </row>
    <row r="74" spans="1:89" s="59" customFormat="1" ht="16.5" thickBot="1" x14ac:dyDescent="0.3">
      <c r="A74" s="582" t="s">
        <v>252</v>
      </c>
      <c r="B74" s="583"/>
      <c r="C74" s="24">
        <f>SUM(C72,C30)</f>
        <v>31</v>
      </c>
      <c r="D74" s="25">
        <f>SUM(D72,D30)</f>
        <v>31</v>
      </c>
      <c r="E74" s="25"/>
      <c r="F74" s="26">
        <f t="shared" ref="F74:U74" si="43">SUM(F72,F30)</f>
        <v>3</v>
      </c>
      <c r="G74" s="24">
        <f t="shared" si="43"/>
        <v>240</v>
      </c>
      <c r="H74" s="24">
        <f t="shared" si="43"/>
        <v>7200</v>
      </c>
      <c r="I74" s="25">
        <f t="shared" si="43"/>
        <v>2620</v>
      </c>
      <c r="J74" s="25">
        <f t="shared" si="43"/>
        <v>1224</v>
      </c>
      <c r="K74" s="25">
        <f t="shared" si="43"/>
        <v>44</v>
      </c>
      <c r="L74" s="26">
        <f t="shared" si="43"/>
        <v>1352</v>
      </c>
      <c r="M74" s="388">
        <f t="shared" si="43"/>
        <v>4580</v>
      </c>
      <c r="N74" s="26">
        <f t="shared" si="43"/>
        <v>24</v>
      </c>
      <c r="O74" s="25">
        <f t="shared" si="43"/>
        <v>24</v>
      </c>
      <c r="P74" s="25">
        <f t="shared" si="43"/>
        <v>23</v>
      </c>
      <c r="Q74" s="25">
        <f t="shared" si="43"/>
        <v>23</v>
      </c>
      <c r="R74" s="25">
        <f t="shared" si="43"/>
        <v>21</v>
      </c>
      <c r="S74" s="25">
        <f t="shared" si="43"/>
        <v>21</v>
      </c>
      <c r="T74" s="25">
        <f t="shared" si="43"/>
        <v>20</v>
      </c>
      <c r="U74" s="27">
        <f t="shared" si="43"/>
        <v>20</v>
      </c>
      <c r="V74" s="288">
        <f t="shared" ref="V74:V75" si="44">SUM(N74:U74)</f>
        <v>176</v>
      </c>
    </row>
    <row r="75" spans="1:89" s="30" customFormat="1" ht="13.5" customHeight="1" x14ac:dyDescent="0.25">
      <c r="A75" s="104"/>
      <c r="B75" s="105"/>
      <c r="C75" s="574" t="s">
        <v>250</v>
      </c>
      <c r="D75" s="575"/>
      <c r="E75" s="575"/>
      <c r="F75" s="575"/>
      <c r="G75" s="575"/>
      <c r="H75" s="575"/>
      <c r="I75" s="575"/>
      <c r="J75" s="575"/>
      <c r="K75" s="575"/>
      <c r="L75" s="575"/>
      <c r="M75" s="576"/>
      <c r="N75" s="386">
        <v>24</v>
      </c>
      <c r="O75" s="106">
        <v>24</v>
      </c>
      <c r="P75" s="269">
        <v>23</v>
      </c>
      <c r="Q75" s="269">
        <v>23</v>
      </c>
      <c r="R75" s="107">
        <v>21</v>
      </c>
      <c r="S75" s="107">
        <v>21</v>
      </c>
      <c r="T75" s="269">
        <v>20</v>
      </c>
      <c r="U75" s="271">
        <v>20</v>
      </c>
      <c r="V75" s="288">
        <f t="shared" si="44"/>
        <v>176</v>
      </c>
    </row>
    <row r="76" spans="1:89" s="80" customFormat="1" ht="12.75" customHeight="1" x14ac:dyDescent="0.25">
      <c r="A76" s="104"/>
      <c r="B76" s="105"/>
      <c r="C76" s="577" t="s">
        <v>139</v>
      </c>
      <c r="D76" s="578"/>
      <c r="E76" s="578"/>
      <c r="F76" s="578"/>
      <c r="G76" s="578"/>
      <c r="H76" s="578"/>
      <c r="I76" s="578"/>
      <c r="J76" s="578"/>
      <c r="K76" s="578"/>
      <c r="L76" s="578"/>
      <c r="M76" s="579"/>
      <c r="N76" s="29">
        <v>2</v>
      </c>
      <c r="O76" s="29">
        <v>4</v>
      </c>
      <c r="P76" s="225">
        <v>4</v>
      </c>
      <c r="Q76" s="225">
        <v>4</v>
      </c>
      <c r="R76" s="28">
        <v>3</v>
      </c>
      <c r="S76" s="28">
        <v>5</v>
      </c>
      <c r="T76" s="225">
        <v>4</v>
      </c>
      <c r="U76" s="228">
        <v>5</v>
      </c>
      <c r="V76" s="288">
        <f>SUM(N76:U76)</f>
        <v>31</v>
      </c>
      <c r="W76" s="108"/>
      <c r="X76" s="109"/>
      <c r="Y76" s="109"/>
    </row>
    <row r="77" spans="1:89" s="80" customFormat="1" ht="12.75" customHeight="1" x14ac:dyDescent="0.25">
      <c r="B77" s="105"/>
      <c r="C77" s="577" t="s">
        <v>140</v>
      </c>
      <c r="D77" s="578"/>
      <c r="E77" s="578"/>
      <c r="F77" s="578"/>
      <c r="G77" s="578"/>
      <c r="H77" s="578"/>
      <c r="I77" s="578"/>
      <c r="J77" s="578"/>
      <c r="K77" s="578"/>
      <c r="L77" s="578"/>
      <c r="M77" s="579"/>
      <c r="N77" s="35">
        <v>7</v>
      </c>
      <c r="O77" s="35">
        <v>6</v>
      </c>
      <c r="P77" s="225">
        <v>2</v>
      </c>
      <c r="Q77" s="225">
        <v>4</v>
      </c>
      <c r="R77" s="28">
        <v>4</v>
      </c>
      <c r="S77" s="28">
        <v>3</v>
      </c>
      <c r="T77" s="225">
        <v>2</v>
      </c>
      <c r="U77" s="228">
        <v>3</v>
      </c>
      <c r="V77" s="288">
        <f>SUM(N77:U77)</f>
        <v>31</v>
      </c>
      <c r="W77" s="108"/>
      <c r="X77" s="110"/>
      <c r="Y77" s="111"/>
    </row>
    <row r="78" spans="1:89" s="80" customFormat="1" ht="13.5" customHeight="1" thickBot="1" x14ac:dyDescent="0.3">
      <c r="A78" s="364" t="s">
        <v>222</v>
      </c>
      <c r="B78" s="105"/>
      <c r="C78" s="556" t="s">
        <v>141</v>
      </c>
      <c r="D78" s="557"/>
      <c r="E78" s="557"/>
      <c r="F78" s="557"/>
      <c r="G78" s="557"/>
      <c r="H78" s="557"/>
      <c r="I78" s="557"/>
      <c r="J78" s="557"/>
      <c r="K78" s="557"/>
      <c r="L78" s="557"/>
      <c r="M78" s="558"/>
      <c r="N78" s="387"/>
      <c r="O78" s="112"/>
      <c r="P78" s="270"/>
      <c r="Q78" s="270">
        <v>1</v>
      </c>
      <c r="R78" s="112"/>
      <c r="S78" s="112">
        <v>1</v>
      </c>
      <c r="T78" s="270"/>
      <c r="U78" s="272">
        <v>1</v>
      </c>
      <c r="V78" s="288">
        <f t="shared" ref="V78" si="45">SUM(N78:U78)</f>
        <v>3</v>
      </c>
      <c r="X78" s="110"/>
      <c r="Y78" s="111"/>
    </row>
    <row r="79" spans="1:89" s="365" customFormat="1" ht="26.25" customHeight="1" x14ac:dyDescent="0.2">
      <c r="A79" s="584" t="s">
        <v>223</v>
      </c>
      <c r="B79" s="585"/>
      <c r="C79" s="585"/>
      <c r="D79" s="585"/>
      <c r="E79" s="585"/>
      <c r="F79" s="585"/>
      <c r="G79" s="585"/>
      <c r="H79" s="585"/>
      <c r="I79" s="585"/>
      <c r="J79" s="585"/>
      <c r="K79" s="585"/>
      <c r="L79" s="585"/>
      <c r="M79" s="585"/>
      <c r="N79" s="585"/>
      <c r="O79" s="585"/>
      <c r="P79" s="585"/>
      <c r="Q79" s="585"/>
      <c r="R79" s="585"/>
      <c r="S79" s="585"/>
      <c r="T79" s="585"/>
      <c r="U79" s="585"/>
      <c r="X79" s="366"/>
      <c r="Y79" s="366"/>
      <c r="Z79" s="366"/>
      <c r="AA79" s="366"/>
      <c r="AB79" s="366"/>
      <c r="AC79" s="366"/>
      <c r="AD79" s="366"/>
      <c r="AE79" s="366"/>
    </row>
    <row r="80" spans="1:89" s="365" customFormat="1" x14ac:dyDescent="0.2">
      <c r="A80" s="584" t="s">
        <v>224</v>
      </c>
      <c r="B80" s="585"/>
      <c r="C80" s="585"/>
      <c r="D80" s="585"/>
      <c r="E80" s="585"/>
      <c r="F80" s="585"/>
      <c r="G80" s="585"/>
      <c r="H80" s="585"/>
      <c r="I80" s="585"/>
      <c r="J80" s="585"/>
      <c r="K80" s="585"/>
      <c r="L80" s="585"/>
      <c r="M80" s="585"/>
      <c r="N80" s="585"/>
      <c r="O80" s="585"/>
      <c r="P80" s="585"/>
      <c r="Q80" s="585"/>
      <c r="R80" s="585"/>
      <c r="S80" s="585"/>
      <c r="T80" s="585"/>
      <c r="U80" s="585"/>
      <c r="X80" s="366"/>
      <c r="Y80" s="366"/>
      <c r="Z80" s="366"/>
      <c r="AA80" s="366"/>
      <c r="AB80" s="366"/>
      <c r="AC80" s="366"/>
      <c r="AD80" s="366"/>
      <c r="AE80" s="366"/>
    </row>
    <row r="81" spans="1:31" s="365" customFormat="1" x14ac:dyDescent="0.2">
      <c r="A81" s="584" t="s">
        <v>225</v>
      </c>
      <c r="B81" s="585"/>
      <c r="C81" s="585"/>
      <c r="D81" s="585"/>
      <c r="E81" s="585"/>
      <c r="F81" s="585"/>
      <c r="G81" s="585"/>
      <c r="H81" s="585"/>
      <c r="I81" s="585"/>
      <c r="J81" s="585"/>
      <c r="K81" s="585"/>
      <c r="L81" s="585"/>
      <c r="M81" s="585"/>
      <c r="N81" s="585"/>
      <c r="O81" s="585"/>
      <c r="P81" s="585"/>
      <c r="Q81" s="585"/>
      <c r="R81" s="585"/>
      <c r="S81" s="585"/>
      <c r="T81" s="585"/>
      <c r="U81" s="585"/>
      <c r="X81" s="366"/>
      <c r="Y81" s="366"/>
      <c r="Z81" s="366"/>
      <c r="AA81" s="366"/>
      <c r="AB81" s="366"/>
      <c r="AC81" s="366"/>
      <c r="AD81" s="366"/>
      <c r="AE81" s="366"/>
    </row>
    <row r="82" spans="1:31" s="365" customFormat="1" x14ac:dyDescent="0.2">
      <c r="A82" s="584" t="s">
        <v>226</v>
      </c>
      <c r="B82" s="585"/>
      <c r="C82" s="585"/>
      <c r="D82" s="585"/>
      <c r="E82" s="585"/>
      <c r="F82" s="585"/>
      <c r="G82" s="585"/>
      <c r="H82" s="585"/>
      <c r="I82" s="585"/>
      <c r="J82" s="585"/>
      <c r="K82" s="585"/>
      <c r="L82" s="585"/>
      <c r="M82" s="585"/>
      <c r="N82" s="585"/>
      <c r="O82" s="585"/>
      <c r="P82" s="585"/>
      <c r="Q82" s="585"/>
      <c r="R82" s="585"/>
      <c r="S82" s="585"/>
      <c r="T82" s="585"/>
      <c r="U82" s="585"/>
      <c r="X82" s="366"/>
      <c r="Y82" s="366"/>
      <c r="Z82" s="366"/>
      <c r="AA82" s="366"/>
      <c r="AB82" s="366"/>
      <c r="AC82" s="366"/>
      <c r="AD82" s="366"/>
      <c r="AE82" s="366"/>
    </row>
    <row r="83" spans="1:31" s="365" customFormat="1" x14ac:dyDescent="0.2">
      <c r="A83" s="584" t="s">
        <v>227</v>
      </c>
      <c r="B83" s="585"/>
      <c r="C83" s="585"/>
      <c r="D83" s="585"/>
      <c r="E83" s="585"/>
      <c r="F83" s="585"/>
      <c r="G83" s="585"/>
      <c r="H83" s="585"/>
      <c r="I83" s="585"/>
      <c r="J83" s="585"/>
      <c r="K83" s="585"/>
      <c r="L83" s="585"/>
      <c r="M83" s="585"/>
      <c r="N83" s="585"/>
      <c r="O83" s="585"/>
      <c r="P83" s="585"/>
      <c r="Q83" s="585"/>
      <c r="R83" s="585"/>
      <c r="S83" s="585"/>
      <c r="T83" s="585"/>
      <c r="U83" s="585"/>
      <c r="X83" s="366"/>
      <c r="Y83" s="366"/>
      <c r="Z83" s="366"/>
      <c r="AA83" s="366"/>
      <c r="AB83" s="366"/>
      <c r="AC83" s="366"/>
      <c r="AD83" s="366"/>
      <c r="AE83" s="366"/>
    </row>
    <row r="84" spans="1:31" s="365" customFormat="1" x14ac:dyDescent="0.2">
      <c r="A84" s="584" t="s">
        <v>228</v>
      </c>
      <c r="B84" s="585"/>
      <c r="C84" s="585"/>
      <c r="D84" s="585"/>
      <c r="E84" s="585"/>
      <c r="F84" s="585"/>
      <c r="G84" s="585"/>
      <c r="H84" s="585"/>
      <c r="I84" s="585"/>
      <c r="J84" s="585"/>
      <c r="K84" s="585"/>
      <c r="L84" s="585"/>
      <c r="M84" s="585"/>
      <c r="N84" s="585"/>
      <c r="O84" s="585"/>
      <c r="P84" s="585"/>
      <c r="Q84" s="585"/>
      <c r="R84" s="585"/>
      <c r="S84" s="585"/>
      <c r="T84" s="585"/>
      <c r="U84" s="585"/>
      <c r="X84" s="366"/>
      <c r="Y84" s="366"/>
      <c r="Z84" s="366"/>
      <c r="AA84" s="366"/>
      <c r="AB84" s="366"/>
      <c r="AC84" s="366"/>
      <c r="AD84" s="366"/>
      <c r="AE84" s="366"/>
    </row>
    <row r="85" spans="1:31" s="365" customFormat="1" x14ac:dyDescent="0.2">
      <c r="A85" s="584" t="s">
        <v>229</v>
      </c>
      <c r="B85" s="585"/>
      <c r="C85" s="585"/>
      <c r="D85" s="585"/>
      <c r="E85" s="585"/>
      <c r="F85" s="585"/>
      <c r="G85" s="585"/>
      <c r="H85" s="585"/>
      <c r="I85" s="585"/>
      <c r="J85" s="585"/>
      <c r="K85" s="585"/>
      <c r="L85" s="585"/>
      <c r="M85" s="585"/>
      <c r="N85" s="585"/>
      <c r="O85" s="585"/>
      <c r="P85" s="585"/>
      <c r="Q85" s="585"/>
      <c r="R85" s="585"/>
      <c r="S85" s="585"/>
      <c r="T85" s="585"/>
      <c r="U85" s="585"/>
      <c r="X85" s="366"/>
      <c r="Y85" s="366"/>
      <c r="Z85" s="366"/>
      <c r="AA85" s="366"/>
      <c r="AB85" s="366"/>
      <c r="AC85" s="366"/>
      <c r="AD85" s="366"/>
      <c r="AE85" s="366"/>
    </row>
    <row r="86" spans="1:31" s="365" customFormat="1" x14ac:dyDescent="0.2">
      <c r="A86" s="584" t="s">
        <v>230</v>
      </c>
      <c r="B86" s="585"/>
      <c r="C86" s="585"/>
      <c r="D86" s="585"/>
      <c r="E86" s="585"/>
      <c r="F86" s="585"/>
      <c r="G86" s="585"/>
      <c r="H86" s="585"/>
      <c r="I86" s="585"/>
      <c r="J86" s="585"/>
      <c r="K86" s="585"/>
      <c r="L86" s="585"/>
      <c r="M86" s="585"/>
      <c r="N86" s="585"/>
      <c r="O86" s="585"/>
      <c r="P86" s="585"/>
      <c r="Q86" s="585"/>
      <c r="R86" s="585"/>
      <c r="S86" s="585"/>
      <c r="T86" s="585"/>
      <c r="U86" s="585"/>
      <c r="X86" s="366"/>
      <c r="Y86" s="366"/>
      <c r="Z86" s="366"/>
      <c r="AA86" s="366"/>
      <c r="AB86" s="366"/>
      <c r="AC86" s="366"/>
      <c r="AD86" s="366"/>
      <c r="AE86" s="366"/>
    </row>
    <row r="87" spans="1:31" s="365" customFormat="1" x14ac:dyDescent="0.2">
      <c r="A87" s="584" t="s">
        <v>231</v>
      </c>
      <c r="B87" s="585"/>
      <c r="C87" s="585"/>
      <c r="D87" s="585"/>
      <c r="E87" s="585"/>
      <c r="F87" s="585"/>
      <c r="G87" s="585"/>
      <c r="H87" s="585"/>
      <c r="I87" s="585"/>
      <c r="J87" s="585"/>
      <c r="K87" s="585"/>
      <c r="L87" s="585"/>
      <c r="M87" s="585"/>
      <c r="N87" s="585"/>
      <c r="O87" s="585"/>
      <c r="P87" s="585"/>
      <c r="Q87" s="585"/>
      <c r="R87" s="585"/>
      <c r="S87" s="585"/>
      <c r="T87" s="585"/>
      <c r="U87" s="585"/>
      <c r="X87" s="366"/>
      <c r="Y87" s="366"/>
      <c r="Z87" s="366"/>
      <c r="AA87" s="366"/>
      <c r="AB87" s="366"/>
      <c r="AC87" s="366"/>
      <c r="AD87" s="366"/>
      <c r="AE87" s="366"/>
    </row>
    <row r="88" spans="1:31" s="365" customFormat="1" ht="30" customHeight="1" x14ac:dyDescent="0.2">
      <c r="A88" s="584" t="s">
        <v>232</v>
      </c>
      <c r="B88" s="585"/>
      <c r="C88" s="585"/>
      <c r="D88" s="585"/>
      <c r="E88" s="585"/>
      <c r="F88" s="585"/>
      <c r="G88" s="585"/>
      <c r="H88" s="585"/>
      <c r="I88" s="585"/>
      <c r="J88" s="585"/>
      <c r="K88" s="585"/>
      <c r="L88" s="585"/>
      <c r="M88" s="585"/>
      <c r="N88" s="585"/>
      <c r="O88" s="585"/>
      <c r="P88" s="585"/>
      <c r="Q88" s="585"/>
      <c r="R88" s="585"/>
      <c r="S88" s="585"/>
      <c r="T88" s="585"/>
      <c r="U88" s="585"/>
      <c r="X88" s="366"/>
      <c r="Y88" s="366"/>
      <c r="Z88" s="366"/>
      <c r="AA88" s="366"/>
      <c r="AB88" s="366"/>
      <c r="AC88" s="366"/>
      <c r="AD88" s="366"/>
      <c r="AE88" s="366"/>
    </row>
    <row r="89" spans="1:31" s="80" customFormat="1" ht="6" customHeight="1" x14ac:dyDescent="0.25">
      <c r="A89" s="298"/>
      <c r="B89" s="297"/>
      <c r="C89" s="296"/>
      <c r="D89" s="367"/>
      <c r="E89" s="367"/>
      <c r="F89" s="191"/>
      <c r="G89" s="367"/>
      <c r="H89" s="298"/>
      <c r="I89" s="298"/>
      <c r="J89" s="298"/>
      <c r="K89" s="298"/>
      <c r="L89" s="298"/>
      <c r="M89" s="298"/>
      <c r="N89" s="368"/>
      <c r="O89" s="369"/>
      <c r="P89" s="369"/>
      <c r="Q89" s="369"/>
      <c r="R89" s="369"/>
      <c r="S89" s="369"/>
      <c r="T89" s="369"/>
      <c r="U89" s="369"/>
      <c r="V89" s="370"/>
      <c r="W89" s="371"/>
      <c r="X89" s="372"/>
      <c r="Y89" s="372"/>
      <c r="Z89" s="372"/>
      <c r="AA89" s="372"/>
      <c r="AB89" s="372"/>
      <c r="AC89" s="372"/>
      <c r="AD89" s="372"/>
      <c r="AE89" s="372"/>
    </row>
    <row r="90" spans="1:31" ht="14.1" customHeight="1" x14ac:dyDescent="0.25">
      <c r="A90" s="59"/>
      <c r="B90" s="293" t="s">
        <v>142</v>
      </c>
      <c r="C90" s="59"/>
      <c r="D90" s="59"/>
      <c r="E90" s="59"/>
      <c r="F90" s="293" t="s">
        <v>142</v>
      </c>
      <c r="G90" s="59"/>
      <c r="H90" s="294"/>
      <c r="I90" s="294"/>
      <c r="J90" s="294"/>
      <c r="K90" s="294"/>
      <c r="L90" s="294"/>
      <c r="M90" s="294"/>
      <c r="N90" s="295"/>
      <c r="O90" s="296" t="s">
        <v>142</v>
      </c>
      <c r="P90" s="59"/>
      <c r="Q90" s="59"/>
      <c r="R90" s="59"/>
      <c r="S90" s="59"/>
      <c r="T90" s="59"/>
      <c r="U90" s="297"/>
      <c r="V90" s="373"/>
      <c r="W90" s="374"/>
      <c r="X90" s="372"/>
      <c r="Y90" s="372"/>
      <c r="Z90" s="372"/>
      <c r="AA90" s="372"/>
      <c r="AB90" s="372"/>
      <c r="AC90" s="372"/>
      <c r="AD90" s="372"/>
      <c r="AE90" s="372"/>
    </row>
    <row r="91" spans="1:31" ht="14.1" customHeight="1" x14ac:dyDescent="0.25">
      <c r="A91" s="59"/>
      <c r="B91" s="293" t="s">
        <v>254</v>
      </c>
      <c r="C91" s="59"/>
      <c r="D91" s="59"/>
      <c r="E91" s="59"/>
      <c r="F91" s="293" t="s">
        <v>182</v>
      </c>
      <c r="G91" s="296"/>
      <c r="H91" s="294"/>
      <c r="I91" s="294"/>
      <c r="J91" s="294"/>
      <c r="K91" s="294"/>
      <c r="L91" s="294"/>
      <c r="M91" s="294"/>
      <c r="N91" s="295"/>
      <c r="O91" s="296" t="s">
        <v>156</v>
      </c>
      <c r="P91" s="59"/>
      <c r="Q91" s="59"/>
      <c r="R91" s="59"/>
      <c r="S91" s="59"/>
      <c r="T91" s="59"/>
      <c r="U91" s="297"/>
      <c r="V91" s="373"/>
      <c r="W91" s="374"/>
      <c r="X91" s="372"/>
      <c r="Y91" s="372"/>
      <c r="Z91" s="372"/>
      <c r="AA91" s="372"/>
      <c r="AB91" s="372"/>
      <c r="AC91" s="372"/>
      <c r="AD91" s="372"/>
      <c r="AE91" s="372"/>
    </row>
    <row r="92" spans="1:31" ht="14.1" customHeight="1" x14ac:dyDescent="0.25">
      <c r="A92" s="59"/>
      <c r="B92" s="293" t="s">
        <v>143</v>
      </c>
      <c r="C92" s="59"/>
      <c r="D92" s="59"/>
      <c r="E92" s="59"/>
      <c r="F92" s="294" t="s">
        <v>233</v>
      </c>
      <c r="G92" s="294"/>
      <c r="H92" s="294"/>
      <c r="I92" s="294"/>
      <c r="J92" s="294"/>
      <c r="K92" s="294"/>
      <c r="L92" s="294"/>
      <c r="M92" s="294"/>
      <c r="N92" s="295"/>
      <c r="O92" s="296" t="s">
        <v>157</v>
      </c>
      <c r="P92" s="59"/>
      <c r="Q92" s="59"/>
      <c r="R92" s="59"/>
      <c r="S92" s="59"/>
      <c r="T92" s="59"/>
      <c r="U92" s="297"/>
      <c r="V92" s="373"/>
      <c r="W92" s="374"/>
      <c r="X92" s="372"/>
      <c r="Y92" s="372"/>
      <c r="Z92" s="372"/>
      <c r="AA92" s="372"/>
      <c r="AB92" s="372"/>
      <c r="AC92" s="372"/>
      <c r="AD92" s="372"/>
      <c r="AE92" s="372"/>
    </row>
    <row r="93" spans="1:31" ht="15.75" customHeight="1" x14ac:dyDescent="0.25">
      <c r="A93" s="59"/>
      <c r="B93" s="294" t="s">
        <v>257</v>
      </c>
      <c r="C93" s="59"/>
      <c r="D93" s="59"/>
      <c r="E93" s="59"/>
      <c r="F93" s="294" t="s">
        <v>183</v>
      </c>
      <c r="G93" s="294"/>
      <c r="H93" s="294"/>
      <c r="I93" s="294"/>
      <c r="J93" s="294"/>
      <c r="K93" s="294"/>
      <c r="L93" s="294"/>
      <c r="M93" s="294"/>
      <c r="N93" s="295"/>
      <c r="O93" s="296" t="s">
        <v>159</v>
      </c>
      <c r="P93" s="59"/>
      <c r="Q93" s="59"/>
      <c r="R93" s="59"/>
      <c r="S93" s="59"/>
      <c r="T93" s="59"/>
      <c r="U93" s="297"/>
      <c r="V93" s="373"/>
      <c r="W93" s="374"/>
      <c r="X93" s="372"/>
      <c r="Y93" s="372"/>
      <c r="Z93" s="372"/>
      <c r="AA93" s="372"/>
      <c r="AB93" s="372"/>
      <c r="AC93" s="372"/>
      <c r="AD93" s="372"/>
      <c r="AE93" s="372"/>
    </row>
    <row r="94" spans="1:31" ht="14.1" customHeight="1" x14ac:dyDescent="0.25">
      <c r="A94" s="59"/>
      <c r="B94" s="375" t="s">
        <v>234</v>
      </c>
      <c r="C94" s="299"/>
      <c r="D94" s="59"/>
      <c r="E94" s="59"/>
      <c r="F94" s="294" t="s">
        <v>170</v>
      </c>
      <c r="G94" s="294"/>
      <c r="H94" s="294"/>
      <c r="I94" s="294"/>
      <c r="J94" s="294"/>
      <c r="K94" s="294"/>
      <c r="L94" s="294"/>
      <c r="M94" s="294"/>
      <c r="N94" s="295"/>
      <c r="O94" s="59" t="s">
        <v>235</v>
      </c>
      <c r="P94" s="59"/>
      <c r="Q94" s="59"/>
      <c r="R94" s="59"/>
      <c r="S94" s="59"/>
      <c r="T94" s="59"/>
      <c r="U94" s="297"/>
      <c r="V94" s="373"/>
      <c r="W94" s="374"/>
      <c r="X94" s="372"/>
      <c r="Y94" s="372"/>
      <c r="Z94" s="372"/>
      <c r="AA94" s="372"/>
      <c r="AB94" s="372"/>
      <c r="AC94" s="372"/>
      <c r="AD94" s="372"/>
      <c r="AE94" s="372"/>
    </row>
    <row r="95" spans="1:31" ht="14.1" customHeight="1" x14ac:dyDescent="0.25">
      <c r="A95" s="59"/>
      <c r="B95" s="294"/>
      <c r="C95" s="59"/>
      <c r="D95" s="59"/>
      <c r="E95" s="59"/>
      <c r="F95" s="298" t="s">
        <v>236</v>
      </c>
      <c r="G95" s="298"/>
      <c r="H95" s="298"/>
      <c r="I95" s="298"/>
      <c r="J95" s="294"/>
      <c r="K95" s="294"/>
      <c r="L95" s="294"/>
      <c r="M95" s="294"/>
      <c r="N95" s="295"/>
      <c r="O95" s="59"/>
      <c r="P95" s="59"/>
      <c r="Q95" s="59"/>
      <c r="R95" s="59"/>
      <c r="S95" s="59"/>
      <c r="T95" s="59"/>
      <c r="U95" s="297"/>
      <c r="V95" s="373"/>
      <c r="W95" s="374"/>
      <c r="X95" s="372"/>
      <c r="Y95" s="372"/>
      <c r="Z95" s="372"/>
      <c r="AA95" s="372"/>
      <c r="AB95" s="372"/>
      <c r="AC95" s="372"/>
      <c r="AD95" s="372"/>
      <c r="AE95" s="372"/>
    </row>
    <row r="96" spans="1:31" ht="14.1" customHeight="1" x14ac:dyDescent="0.25">
      <c r="A96" s="59"/>
      <c r="B96" s="293" t="s">
        <v>142</v>
      </c>
      <c r="C96" s="59"/>
      <c r="D96" s="59"/>
      <c r="E96" s="59"/>
      <c r="F96" s="294"/>
      <c r="G96" s="294"/>
      <c r="H96" s="294"/>
      <c r="I96" s="294"/>
      <c r="J96" s="294"/>
      <c r="K96" s="294"/>
      <c r="L96" s="294"/>
      <c r="M96" s="294"/>
      <c r="N96" s="295"/>
      <c r="O96" s="296" t="s">
        <v>142</v>
      </c>
      <c r="P96" s="59"/>
      <c r="Q96" s="296"/>
      <c r="R96" s="296"/>
      <c r="S96" s="296"/>
      <c r="T96" s="59"/>
      <c r="U96" s="297"/>
      <c r="V96" s="373"/>
      <c r="W96" s="374"/>
      <c r="X96" s="372"/>
      <c r="Y96" s="372"/>
      <c r="Z96" s="372"/>
      <c r="AA96" s="372"/>
      <c r="AB96" s="372"/>
      <c r="AC96" s="372"/>
      <c r="AD96" s="372"/>
      <c r="AE96" s="372"/>
    </row>
    <row r="97" spans="1:31" ht="14.1" customHeight="1" x14ac:dyDescent="0.25">
      <c r="A97" s="59"/>
      <c r="B97" s="293" t="s">
        <v>160</v>
      </c>
      <c r="C97" s="59"/>
      <c r="D97" s="59"/>
      <c r="E97" s="296"/>
      <c r="F97" s="294"/>
      <c r="G97" s="294"/>
      <c r="H97" s="294"/>
      <c r="I97" s="294"/>
      <c r="J97" s="294"/>
      <c r="K97" s="294"/>
      <c r="L97" s="294"/>
      <c r="M97" s="294"/>
      <c r="N97" s="295"/>
      <c r="O97" s="296" t="s">
        <v>184</v>
      </c>
      <c r="P97" s="103"/>
      <c r="Q97" s="103"/>
      <c r="R97" s="103"/>
      <c r="S97" s="103"/>
      <c r="T97" s="103"/>
      <c r="U97" s="297"/>
      <c r="V97" s="373"/>
      <c r="W97" s="374"/>
      <c r="X97" s="372"/>
      <c r="Y97" s="372"/>
      <c r="Z97" s="372"/>
      <c r="AA97" s="372"/>
      <c r="AB97" s="372"/>
      <c r="AC97" s="372"/>
      <c r="AD97" s="372"/>
      <c r="AE97" s="372"/>
    </row>
    <row r="98" spans="1:31" ht="14.1" customHeight="1" x14ac:dyDescent="0.25">
      <c r="A98" s="59"/>
      <c r="B98" s="294" t="s">
        <v>255</v>
      </c>
      <c r="C98" s="59"/>
      <c r="D98" s="59"/>
      <c r="E98" s="59"/>
      <c r="F98" s="294"/>
      <c r="G98" s="294"/>
      <c r="H98" s="294"/>
      <c r="I98" s="294"/>
      <c r="J98" s="294"/>
      <c r="K98" s="294"/>
      <c r="L98" s="294"/>
      <c r="M98" s="294"/>
      <c r="N98" s="295"/>
      <c r="O98" s="103"/>
      <c r="P98" s="103"/>
      <c r="Q98" s="103"/>
      <c r="R98" s="103"/>
      <c r="S98" s="103"/>
      <c r="T98" s="103"/>
      <c r="U98" s="297"/>
      <c r="V98" s="373"/>
      <c r="W98" s="374"/>
      <c r="X98" s="372"/>
      <c r="Y98" s="372"/>
      <c r="Z98" s="372"/>
      <c r="AA98" s="372"/>
      <c r="AB98" s="372"/>
      <c r="AC98" s="372"/>
      <c r="AD98" s="372"/>
      <c r="AE98" s="372"/>
    </row>
    <row r="99" spans="1:31" ht="14.1" customHeight="1" x14ac:dyDescent="0.25">
      <c r="A99" s="59"/>
      <c r="B99" s="294" t="s">
        <v>256</v>
      </c>
      <c r="C99" s="299"/>
      <c r="D99" s="59"/>
      <c r="E99" s="296"/>
      <c r="F99" s="294"/>
      <c r="G99" s="294"/>
      <c r="H99" s="294"/>
      <c r="I99" s="294"/>
      <c r="J99" s="294"/>
      <c r="K99" s="294"/>
      <c r="L99" s="294"/>
      <c r="M99" s="294"/>
      <c r="N99" s="295"/>
      <c r="O99" s="59" t="s">
        <v>185</v>
      </c>
      <c r="P99" s="103"/>
      <c r="Q99" s="103"/>
      <c r="R99" s="103"/>
      <c r="S99" s="103"/>
      <c r="T99" s="103"/>
      <c r="U99" s="297"/>
      <c r="V99" s="373"/>
      <c r="W99" s="374"/>
      <c r="X99" s="372"/>
      <c r="Y99" s="372"/>
      <c r="Z99" s="372"/>
      <c r="AA99" s="372"/>
      <c r="AB99" s="372"/>
      <c r="AC99" s="372"/>
      <c r="AD99" s="372"/>
      <c r="AE99" s="372"/>
    </row>
    <row r="100" spans="1:31" ht="14.1" customHeight="1" x14ac:dyDescent="0.25">
      <c r="A100" s="59"/>
      <c r="B100" s="375" t="s">
        <v>237</v>
      </c>
      <c r="C100" s="59"/>
      <c r="D100" s="59"/>
      <c r="E100" s="59"/>
      <c r="F100" s="294"/>
      <c r="G100" s="294"/>
      <c r="H100" s="294"/>
      <c r="I100" s="294"/>
      <c r="J100" s="294"/>
      <c r="K100" s="294"/>
      <c r="L100" s="294"/>
      <c r="M100" s="294"/>
      <c r="N100" s="295"/>
      <c r="O100" s="59" t="s">
        <v>235</v>
      </c>
      <c r="P100" s="59"/>
      <c r="Q100" s="59"/>
      <c r="R100" s="59"/>
      <c r="S100" s="59"/>
      <c r="T100" s="59"/>
      <c r="U100" s="297"/>
      <c r="V100" s="373"/>
      <c r="W100" s="374"/>
      <c r="X100" s="372"/>
      <c r="Y100" s="372"/>
      <c r="Z100" s="372"/>
      <c r="AA100" s="372"/>
      <c r="AB100" s="372"/>
      <c r="AC100" s="372"/>
      <c r="AD100" s="372"/>
      <c r="AE100" s="372"/>
    </row>
  </sheetData>
  <mergeCells count="49">
    <mergeCell ref="A85:U85"/>
    <mergeCell ref="A86:U86"/>
    <mergeCell ref="A87:U87"/>
    <mergeCell ref="A88:U88"/>
    <mergeCell ref="A79:U79"/>
    <mergeCell ref="A80:U80"/>
    <mergeCell ref="A81:U81"/>
    <mergeCell ref="A82:U82"/>
    <mergeCell ref="A83:U83"/>
    <mergeCell ref="A84:U84"/>
    <mergeCell ref="C78:M78"/>
    <mergeCell ref="A9:U9"/>
    <mergeCell ref="A10:U10"/>
    <mergeCell ref="A27:B27"/>
    <mergeCell ref="A31:U31"/>
    <mergeCell ref="A32:U32"/>
    <mergeCell ref="A67:B67"/>
    <mergeCell ref="B68:B71"/>
    <mergeCell ref="C73:U73"/>
    <mergeCell ref="C75:M75"/>
    <mergeCell ref="C76:M76"/>
    <mergeCell ref="C77:M77"/>
    <mergeCell ref="A73:B73"/>
    <mergeCell ref="A74:B74"/>
    <mergeCell ref="L4:L7"/>
    <mergeCell ref="N4:U4"/>
    <mergeCell ref="N6:U6"/>
    <mergeCell ref="H3:H7"/>
    <mergeCell ref="I3:L3"/>
    <mergeCell ref="M3:M7"/>
    <mergeCell ref="N3:O3"/>
    <mergeCell ref="P3:Q3"/>
    <mergeCell ref="R3:S3"/>
    <mergeCell ref="A1:U1"/>
    <mergeCell ref="A2:A7"/>
    <mergeCell ref="B2:B7"/>
    <mergeCell ref="C2:F2"/>
    <mergeCell ref="G2:G7"/>
    <mergeCell ref="H2:M2"/>
    <mergeCell ref="N2:U2"/>
    <mergeCell ref="C3:C7"/>
    <mergeCell ref="D3:D7"/>
    <mergeCell ref="E3:F3"/>
    <mergeCell ref="T3:U3"/>
    <mergeCell ref="E4:E7"/>
    <mergeCell ref="F4:F7"/>
    <mergeCell ref="I4:I7"/>
    <mergeCell ref="J4:J7"/>
    <mergeCell ref="K4:K7"/>
  </mergeCells>
  <pageMargins left="0.39370078740157483" right="0.39370078740157483" top="0.78740157480314965" bottom="0.39370078740157483" header="0" footer="0"/>
  <pageSetup paperSize="9" scale="78" orientation="landscape" r:id="rId1"/>
  <rowBreaks count="2" manualBreakCount="2">
    <brk id="30" max="20" man="1"/>
    <brk id="59"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Титул ФТ бак</vt:lpstr>
      <vt:lpstr>Бакалавр ФТ</vt:lpstr>
      <vt:lpstr>'Бакалавр ФТ'!Область_печати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Сослан Адырхаев</dc:creator>
  <cp:lastModifiedBy>Адирхаєва Людмила Вікторівна</cp:lastModifiedBy>
  <cp:lastPrinted>2024-12-16T11:36:40Z</cp:lastPrinted>
  <dcterms:created xsi:type="dcterms:W3CDTF">2015-06-05T18:19:34Z</dcterms:created>
  <dcterms:modified xsi:type="dcterms:W3CDTF">2025-05-16T07:19:11Z</dcterms:modified>
</cp:coreProperties>
</file>