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п фмб 2025\"/>
    </mc:Choice>
  </mc:AlternateContent>
  <bookViews>
    <workbookView xWindow="0" yWindow="0" windowWidth="23040" windowHeight="9072"/>
  </bookViews>
  <sheets>
    <sheet name="Титулка ФМБ" sheetId="1" r:id="rId1"/>
    <sheet name="фаховий молодший бакалавр" sheetId="3" r:id="rId2"/>
    <sheet name="вибіркові" sheetId="4" r:id="rId3"/>
  </sheets>
  <definedNames>
    <definedName name="_xlnm.Print_Area" localSheetId="0">'Титулка ФМБ'!$A$1:$BI$37</definedName>
    <definedName name="_xlnm.Print_Area" localSheetId="1">'фаховий молодший бакалавр'!$A$1:$AB$88</definedName>
  </definedNames>
  <calcPr calcId="162913"/>
</workbook>
</file>

<file path=xl/calcChain.xml><?xml version="1.0" encoding="utf-8"?>
<calcChain xmlns="http://schemas.openxmlformats.org/spreadsheetml/2006/main">
  <c r="BC31" i="1" l="1"/>
  <c r="BD31" i="1" l="1"/>
  <c r="BE31" i="1"/>
  <c r="BF31" i="1"/>
  <c r="BG31" i="1"/>
  <c r="BH31" i="1"/>
  <c r="BI30" i="1" l="1"/>
  <c r="BI29" i="1"/>
  <c r="BI28" i="1"/>
  <c r="S52" i="3"/>
  <c r="R52" i="3"/>
  <c r="R56" i="3" s="1"/>
  <c r="R60" i="3" s="1"/>
  <c r="Q52" i="3"/>
  <c r="Q56" i="3" s="1"/>
  <c r="Q60" i="3" s="1"/>
  <c r="P52" i="3"/>
  <c r="P56" i="3" s="1"/>
  <c r="P60" i="3" s="1"/>
  <c r="O52" i="3"/>
  <c r="O56" i="3" s="1"/>
  <c r="O60" i="3" s="1"/>
  <c r="N52" i="3"/>
  <c r="N56" i="3" s="1"/>
  <c r="N60" i="3" s="1"/>
  <c r="L52" i="3"/>
  <c r="K52" i="3"/>
  <c r="J52" i="3"/>
  <c r="G52" i="3"/>
  <c r="I32" i="3"/>
  <c r="T32" i="3" s="1"/>
  <c r="H32" i="3"/>
  <c r="M32" i="3" s="1"/>
  <c r="V32" i="3"/>
  <c r="X60" i="3"/>
  <c r="Y60" i="3"/>
  <c r="Z60" i="3"/>
  <c r="AA60" i="3"/>
  <c r="AB60" i="3"/>
  <c r="W60" i="3"/>
  <c r="S50" i="3"/>
  <c r="S56" i="3" s="1"/>
  <c r="R50" i="3"/>
  <c r="Q50" i="3"/>
  <c r="P50" i="3"/>
  <c r="O50" i="3"/>
  <c r="N50" i="3"/>
  <c r="L50" i="3"/>
  <c r="L56" i="3" s="1"/>
  <c r="L60" i="3" s="1"/>
  <c r="K50" i="3"/>
  <c r="K56" i="3" s="1"/>
  <c r="J50" i="3"/>
  <c r="J56" i="3" s="1"/>
  <c r="G50" i="3"/>
  <c r="S23" i="3"/>
  <c r="S27" i="3" s="1"/>
  <c r="R23" i="3"/>
  <c r="Q23" i="3"/>
  <c r="P23" i="3"/>
  <c r="O23" i="3"/>
  <c r="N23" i="3"/>
  <c r="L23" i="3"/>
  <c r="K23" i="3"/>
  <c r="K27" i="3" s="1"/>
  <c r="J23" i="3"/>
  <c r="J27" i="3" s="1"/>
  <c r="G23" i="3"/>
  <c r="I55" i="3"/>
  <c r="H55" i="3"/>
  <c r="I53" i="3"/>
  <c r="I52" i="3" s="1"/>
  <c r="H53" i="3"/>
  <c r="H52" i="3" s="1"/>
  <c r="I54" i="3"/>
  <c r="H54" i="3"/>
  <c r="U54" i="3" s="1"/>
  <c r="I45" i="3"/>
  <c r="M45" i="3" s="1"/>
  <c r="H45" i="3"/>
  <c r="V45" i="3" s="1"/>
  <c r="I37" i="3"/>
  <c r="H37" i="3"/>
  <c r="U37" i="3" s="1"/>
  <c r="I43" i="3"/>
  <c r="T43" i="3" s="1"/>
  <c r="H43" i="3"/>
  <c r="V43" i="3" s="1"/>
  <c r="I44" i="3"/>
  <c r="T44" i="3" s="1"/>
  <c r="H44" i="3"/>
  <c r="V44" i="3" s="1"/>
  <c r="I42" i="3"/>
  <c r="H42" i="3"/>
  <c r="I41" i="3"/>
  <c r="H41" i="3"/>
  <c r="V41" i="3" s="1"/>
  <c r="I40" i="3"/>
  <c r="H40" i="3"/>
  <c r="T40" i="3" s="1"/>
  <c r="I39" i="3"/>
  <c r="T39" i="3" s="1"/>
  <c r="H39" i="3"/>
  <c r="M39" i="3" s="1"/>
  <c r="I38" i="3"/>
  <c r="H38" i="3"/>
  <c r="I36" i="3"/>
  <c r="H36" i="3"/>
  <c r="T36" i="3" s="1"/>
  <c r="I35" i="3"/>
  <c r="H35" i="3"/>
  <c r="M35" i="3" s="1"/>
  <c r="I34" i="3"/>
  <c r="T34" i="3" s="1"/>
  <c r="H34" i="3"/>
  <c r="U34" i="3" s="1"/>
  <c r="I33" i="3"/>
  <c r="H33" i="3"/>
  <c r="I31" i="3"/>
  <c r="H31" i="3"/>
  <c r="V31" i="3" s="1"/>
  <c r="I30" i="3"/>
  <c r="H30" i="3"/>
  <c r="U30" i="3"/>
  <c r="I26" i="3"/>
  <c r="T26" i="3" s="1"/>
  <c r="H26" i="3"/>
  <c r="V26" i="3"/>
  <c r="I12" i="3"/>
  <c r="H12" i="3"/>
  <c r="U12" i="3" s="1"/>
  <c r="V12" i="3"/>
  <c r="I22" i="3"/>
  <c r="T22" i="3" s="1"/>
  <c r="H22" i="3"/>
  <c r="I21" i="3"/>
  <c r="T21" i="3" s="1"/>
  <c r="H21" i="3"/>
  <c r="V21" i="3"/>
  <c r="I20" i="3"/>
  <c r="H20" i="3"/>
  <c r="T20" i="3" s="1"/>
  <c r="V20" i="3"/>
  <c r="I19" i="3"/>
  <c r="H19" i="3"/>
  <c r="U19" i="3" s="1"/>
  <c r="V19" i="3"/>
  <c r="I18" i="3"/>
  <c r="H18" i="3"/>
  <c r="I11" i="3"/>
  <c r="H11" i="3"/>
  <c r="H23" i="3" s="1"/>
  <c r="V11" i="3"/>
  <c r="I17" i="3"/>
  <c r="T17" i="3" s="1"/>
  <c r="H17" i="3"/>
  <c r="M17" i="3" s="1"/>
  <c r="V17" i="3"/>
  <c r="I15" i="3"/>
  <c r="H15" i="3"/>
  <c r="V15" i="3" s="1"/>
  <c r="I14" i="3"/>
  <c r="H14" i="3"/>
  <c r="V14" i="3"/>
  <c r="I13" i="3"/>
  <c r="T13" i="3" s="1"/>
  <c r="H13" i="3"/>
  <c r="V13" i="3" s="1"/>
  <c r="U20" i="3"/>
  <c r="U32" i="3"/>
  <c r="U21" i="3"/>
  <c r="U11" i="3"/>
  <c r="U26" i="3"/>
  <c r="U14" i="3"/>
  <c r="M18" i="3"/>
  <c r="M22" i="3"/>
  <c r="U18" i="3"/>
  <c r="V18" i="3"/>
  <c r="M12" i="3"/>
  <c r="T45" i="3"/>
  <c r="U45" i="3"/>
  <c r="M30" i="3"/>
  <c r="V30" i="3"/>
  <c r="T30" i="3"/>
  <c r="U48" i="3"/>
  <c r="V37" i="3"/>
  <c r="T37" i="3"/>
  <c r="T35" i="3"/>
  <c r="M40" i="3"/>
  <c r="M34" i="3"/>
  <c r="T18" i="3"/>
  <c r="U42" i="3"/>
  <c r="V42" i="3"/>
  <c r="T42" i="3"/>
  <c r="M42" i="3"/>
  <c r="M43" i="3"/>
  <c r="U41" i="3"/>
  <c r="M41" i="3"/>
  <c r="T41" i="3"/>
  <c r="V40" i="3"/>
  <c r="U40" i="3"/>
  <c r="M38" i="3"/>
  <c r="V38" i="3"/>
  <c r="U38" i="3"/>
  <c r="U22" i="3"/>
  <c r="V22" i="3"/>
  <c r="M36" i="3"/>
  <c r="U36" i="3"/>
  <c r="V36" i="3"/>
  <c r="T31" i="3"/>
  <c r="U31" i="3"/>
  <c r="T33" i="3"/>
  <c r="V33" i="3"/>
  <c r="U33" i="3"/>
  <c r="T38" i="3"/>
  <c r="M31" i="3"/>
  <c r="M33" i="3"/>
  <c r="M19" i="3"/>
  <c r="T65" i="3"/>
  <c r="T64" i="3"/>
  <c r="T63" i="3"/>
  <c r="T62" i="3"/>
  <c r="T61" i="3"/>
  <c r="F56" i="3"/>
  <c r="E56" i="3"/>
  <c r="E60" i="3" s="1"/>
  <c r="D56" i="3"/>
  <c r="D60" i="3" s="1"/>
  <c r="C56" i="3"/>
  <c r="H49" i="3"/>
  <c r="M49" i="3" s="1"/>
  <c r="H48" i="3"/>
  <c r="M48" i="3"/>
  <c r="H47" i="3"/>
  <c r="M47" i="3"/>
  <c r="H46" i="3"/>
  <c r="M46" i="3" s="1"/>
  <c r="F27" i="3"/>
  <c r="E27" i="3"/>
  <c r="D27" i="3"/>
  <c r="C27" i="3"/>
  <c r="S25" i="3"/>
  <c r="R25" i="3"/>
  <c r="Q25" i="3"/>
  <c r="P25" i="3"/>
  <c r="O25" i="3"/>
  <c r="N25" i="3"/>
  <c r="N27" i="3" s="1"/>
  <c r="L25" i="3"/>
  <c r="L27" i="3" s="1"/>
  <c r="K25" i="3"/>
  <c r="J25" i="3"/>
  <c r="G25" i="3"/>
  <c r="H25" i="3"/>
  <c r="H27" i="3" s="1"/>
  <c r="I16" i="3"/>
  <c r="H16" i="3"/>
  <c r="T16" i="3" s="1"/>
  <c r="B8" i="3"/>
  <c r="C8" i="3" s="1"/>
  <c r="D8" i="3" s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O5" i="3"/>
  <c r="P5" i="3"/>
  <c r="V54" i="3"/>
  <c r="T54" i="3"/>
  <c r="V55" i="3"/>
  <c r="U55" i="3"/>
  <c r="T12" i="3"/>
  <c r="T14" i="3"/>
  <c r="T19" i="3"/>
  <c r="F60" i="3"/>
  <c r="T55" i="3"/>
  <c r="G56" i="3"/>
  <c r="G60" i="3" s="1"/>
  <c r="H58" i="3" s="1"/>
  <c r="M20" i="3"/>
  <c r="O27" i="3"/>
  <c r="Q27" i="3"/>
  <c r="M15" i="3"/>
  <c r="T11" i="3"/>
  <c r="M16" i="3"/>
  <c r="G27" i="3"/>
  <c r="C60" i="3"/>
  <c r="M14" i="3"/>
  <c r="T15" i="3"/>
  <c r="P27" i="3"/>
  <c r="R27" i="3"/>
  <c r="M55" i="3"/>
  <c r="BI31" i="1" l="1"/>
  <c r="J60" i="3"/>
  <c r="S60" i="3"/>
  <c r="T60" i="3" s="1"/>
  <c r="K60" i="3"/>
  <c r="H57" i="3"/>
  <c r="I25" i="3"/>
  <c r="I27" i="3" s="1"/>
  <c r="M21" i="3"/>
  <c r="H50" i="3"/>
  <c r="H56" i="3" s="1"/>
  <c r="H60" i="3" s="1"/>
  <c r="U44" i="3"/>
  <c r="V39" i="3"/>
  <c r="U16" i="3"/>
  <c r="M44" i="3"/>
  <c r="M53" i="3"/>
  <c r="M13" i="3"/>
  <c r="M54" i="3"/>
  <c r="U53" i="3"/>
  <c r="V16" i="3"/>
  <c r="V35" i="3"/>
  <c r="M37" i="3"/>
  <c r="M50" i="3" s="1"/>
  <c r="U39" i="3"/>
  <c r="U15" i="3"/>
  <c r="U17" i="3"/>
  <c r="U35" i="3"/>
  <c r="U43" i="3"/>
  <c r="V34" i="3"/>
  <c r="U13" i="3"/>
  <c r="M26" i="3"/>
  <c r="M25" i="3" s="1"/>
  <c r="I23" i="3"/>
  <c r="I50" i="3"/>
  <c r="I56" i="3" s="1"/>
  <c r="I60" i="3" s="1"/>
  <c r="T53" i="3"/>
  <c r="V53" i="3"/>
  <c r="M11" i="3"/>
  <c r="M23" i="3" s="1"/>
  <c r="M52" i="3" l="1"/>
  <c r="M56" i="3" s="1"/>
  <c r="M27" i="3"/>
  <c r="M60" i="3" l="1"/>
</calcChain>
</file>

<file path=xl/sharedStrings.xml><?xml version="1.0" encoding="utf-8"?>
<sst xmlns="http://schemas.openxmlformats.org/spreadsheetml/2006/main" count="529" uniqueCount="296">
  <si>
    <t>Відкритий міжнародний університет розвитку людини "Україна"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</si>
  <si>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</si>
  <si>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</si>
  <si>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</si>
  <si>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</si>
  <si>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</si>
  <si>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</si>
  <si>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</si>
  <si>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</si>
  <si>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</si>
  <si>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</si>
  <si>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</si>
  <si>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</si>
  <si>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</si>
  <si>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</si>
  <si>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</si>
  <si>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</si>
  <si>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</si>
  <si>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</si>
  <si>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</si>
  <si>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</si>
  <si>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</si>
  <si>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</si>
  <si>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</si>
  <si>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</si>
  <si>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П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</si>
  <si>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</si>
  <si>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</si>
  <si>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</si>
  <si>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</si>
  <si>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</si>
  <si>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</si>
  <si>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Канікули</t>
  </si>
  <si>
    <t>Назва
 практики</t>
  </si>
  <si>
    <t>Семестр</t>
  </si>
  <si>
    <t>Тижні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</si>
  <si>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</si>
  <si>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</si>
  <si>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</si>
  <si>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</si>
  <si>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</si>
  <si>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</si>
  <si>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</si>
  <si>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</si>
  <si>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</si>
  <si>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</si>
  <si>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</si>
  <si>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</si>
  <si>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</si>
  <si>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</si>
  <si>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</si>
  <si>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</si>
  <si>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</si>
  <si>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</si>
  <si>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</si>
  <si>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</si>
  <si>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</si>
  <si>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</si>
  <si>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</si>
  <si>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</si>
  <si>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</si>
  <si>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</si>
  <si>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</si>
  <si>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</si>
  <si>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</si>
  <si>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</si>
  <si>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</si>
  <si>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</si>
  <si>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</si>
  <si>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</si>
  <si>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ОК 1.6</t>
  </si>
  <si>
    <t>ОК 1.7</t>
  </si>
  <si>
    <t>Основи навчання студентів (самоуправління навчанням)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</si>
  <si>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</si>
  <si>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</si>
  <si>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</si>
  <si>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</si>
  <si>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</si>
  <si>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</si>
  <si>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</si>
  <si>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</si>
  <si>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</si>
  <si>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</si>
  <si>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</si>
  <si>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ПР 1</t>
  </si>
  <si>
    <t>ПР 2</t>
  </si>
  <si>
    <t>ВК 2.1</t>
  </si>
  <si>
    <t>ВК 2.2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</si>
  <si>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</si>
  <si>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</si>
  <si>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Кількість екзаменів</t>
  </si>
  <si>
    <t>Кількість курсових проєктів</t>
  </si>
  <si>
    <t>Кількість курсових робіт</t>
  </si>
  <si>
    <t>ПОГОДЖЕНО</t>
  </si>
  <si>
    <t>Голова Науково-методичного об'єднання</t>
  </si>
  <si>
    <t>Дисципліни вільного вибору студентів із переліку циклу професійної підготовки</t>
  </si>
  <si>
    <t>Проректор з освітньої</t>
  </si>
  <si>
    <t>діяльності</t>
  </si>
  <si>
    <t>___________ Оксана КОЛЯДА</t>
  </si>
  <si>
    <t>ОК 1.8</t>
  </si>
  <si>
    <t>ОК 1.9</t>
  </si>
  <si>
    <t>Права людини та верховенство права в сучасних реаліях</t>
  </si>
  <si>
    <t>ОК 1.10</t>
  </si>
  <si>
    <t>Фізична культура (Фізичне виховання. Основи здорового способу життя. Психологія стресу і стресостійкості особистості)</t>
  </si>
  <si>
    <t>ОК 1.11</t>
  </si>
  <si>
    <t>Охорона праці, безпека життєдіяльності та цивільний захист</t>
  </si>
  <si>
    <t>Начальник відділу методичної роботи</t>
  </si>
  <si>
    <t>______________ Вікторія БАУЛА</t>
  </si>
  <si>
    <t>ВК 1.1</t>
  </si>
  <si>
    <t>__________ Петро ТАЛАНЧУК</t>
  </si>
  <si>
    <t>І</t>
  </si>
  <si>
    <t xml:space="preserve">Т </t>
  </si>
  <si>
    <t xml:space="preserve">С </t>
  </si>
  <si>
    <t xml:space="preserve">К </t>
  </si>
  <si>
    <t xml:space="preserve">П </t>
  </si>
  <si>
    <t>ІІ</t>
  </si>
  <si>
    <t>ІІІ</t>
  </si>
  <si>
    <t>Д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</si>
  <si>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</si>
  <si>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</si>
  <si>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</si>
  <si>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– екзаменаційна сесія; </t>
  </si>
  <si>
    <t xml:space="preserve">– практика; </t>
  </si>
  <si>
    <t xml:space="preserve">– канікули; </t>
  </si>
  <si>
    <t xml:space="preserve">– підготовка кваліфікаційної
роботи; </t>
  </si>
  <si>
    <t>– захист кваліфікаційної роботи</t>
  </si>
  <si>
    <t>Виконання дипломного проєкту 
(роботи)</t>
  </si>
  <si>
    <t>Форма атестації  (іспит, дипломний проєкт (робота))</t>
  </si>
  <si>
    <t xml:space="preserve">Навчальна </t>
  </si>
  <si>
    <t>від 24 квітня 2025 р.</t>
  </si>
  <si>
    <t>24 квітня 2025 р.</t>
  </si>
  <si>
    <t>Назва навачальної дисципліни</t>
  </si>
  <si>
    <t>Захист кваліфікаційної роботи</t>
  </si>
  <si>
    <t>Іноземна мова (за професійним спрямуванням)</t>
  </si>
  <si>
    <t>IІ курс</t>
  </si>
  <si>
    <t>розрахункові роботи</t>
  </si>
  <si>
    <t>1.1. Обов’язкові компоненти освітньої програми</t>
  </si>
  <si>
    <t>5 сем</t>
  </si>
  <si>
    <t>6 сем</t>
  </si>
  <si>
    <t xml:space="preserve"> 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</si>
  <si>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</si>
  <si>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</si>
  <si>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</si>
  <si>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Дисципліни вільного вибору студентів із загальноуніверситетського переліку дисциплін:</t>
  </si>
  <si>
    <t>Всього за циклом загальної підготовки</t>
  </si>
  <si>
    <t xml:space="preserve">ІІ. ЦИКЛ ПРОФЕСІЙНОЇ ПІДГОТОВКИ </t>
  </si>
  <si>
    <t>2.1. Обов'язкові компоненти освітньої програми</t>
  </si>
  <si>
    <t>ОК 2.12</t>
  </si>
  <si>
    <t>ОК 2.13</t>
  </si>
  <si>
    <t xml:space="preserve">Навчальна практика </t>
  </si>
  <si>
    <t>ПР 3</t>
  </si>
  <si>
    <t>Всього ОК за циклом професійної підготовки</t>
  </si>
  <si>
    <t>2.2. Вибіркові компоненти освітньої програми</t>
  </si>
  <si>
    <t>Всього ВК за циклом професійної підготовки</t>
  </si>
  <si>
    <t>ВК 2.3</t>
  </si>
  <si>
    <t>Всього за циклом професійної підготовки</t>
  </si>
  <si>
    <t>ЗАГАЛЬНА КІЛЬКІСТЬ</t>
  </si>
  <si>
    <t xml:space="preserve">Директор </t>
  </si>
  <si>
    <t>Затверджую</t>
  </si>
  <si>
    <t>IІІ курс</t>
  </si>
  <si>
    <t>ОК 1.12</t>
  </si>
  <si>
    <t>Рисунок</t>
  </si>
  <si>
    <t>Основи композиції та формоутворення</t>
  </si>
  <si>
    <t>Комп'ютерні технології в графічному дизайні</t>
  </si>
  <si>
    <t>Живопис</t>
  </si>
  <si>
    <t>Основи менеджменту та підприємницької діяльності</t>
  </si>
  <si>
    <t>дисциплін</t>
  </si>
  <si>
    <t>`</t>
  </si>
  <si>
    <t>ОК 2.14</t>
  </si>
  <si>
    <t>Голова циклової комісії</t>
  </si>
  <si>
    <t>з дизайну</t>
  </si>
  <si>
    <t>Ефективна комунікація</t>
  </si>
  <si>
    <t xml:space="preserve">Макетування і моделювання </t>
  </si>
  <si>
    <t>Чинники успішного працевлаштування за фахом</t>
  </si>
  <si>
    <t>ОК 2.15</t>
  </si>
  <si>
    <t>Вступ до фаху та студентська наука</t>
  </si>
  <si>
    <t>ОК 2.16</t>
  </si>
  <si>
    <t>Нарисна геометрія та перспектива</t>
  </si>
  <si>
    <t>Управління якістю в дизайні</t>
  </si>
  <si>
    <t>Візуалізація текстової та графічної інформації</t>
  </si>
  <si>
    <t>Кваліфікаційна робота</t>
  </si>
  <si>
    <t>І . ГРАФІК ОСВІТНЬОГО ПРОЦЕСУ</t>
  </si>
  <si>
    <t>Навчальна (ознайомча)</t>
  </si>
  <si>
    <t xml:space="preserve">Навчальна (ознайомча) практика </t>
  </si>
  <si>
    <t xml:space="preserve">Рекомендована кількість годин на тиждень </t>
  </si>
  <si>
    <t>Кількість заліків</t>
  </si>
  <si>
    <t>V. ПЛАН ОСВІТНЬОГО ПРОЦЕСУ</t>
  </si>
  <si>
    <t>протокол № 3</t>
  </si>
  <si>
    <t>ДИЗАЙН</t>
  </si>
  <si>
    <t>Design</t>
  </si>
  <si>
    <t>Навчальна (за фахом)</t>
  </si>
  <si>
    <t xml:space="preserve">Навчальна (за фахом) практика </t>
  </si>
  <si>
    <t xml:space="preserve">______________ </t>
  </si>
  <si>
    <t>Броварський фаховий коледж</t>
  </si>
  <si>
    <t>ID 77892</t>
  </si>
  <si>
    <t>Броварського фахового коледжу</t>
  </si>
  <si>
    <t>______________ Олександра ГРАЖЕВСЬКА</t>
  </si>
  <si>
    <t>дизайну та загальних дисциплін</t>
  </si>
  <si>
    <t>______________ Ольга ГЕРВАС</t>
  </si>
  <si>
    <t>Додаток 1</t>
  </si>
  <si>
    <t>Дисципліни вільного вибору студентів із загальноуніверситетського переліку дисциплін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</si>
  <si>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</si>
  <si>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</si>
  <si>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</si>
  <si>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</si>
  <si>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</si>
  <si>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</si>
  <si>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</si>
  <si>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Дисципліни загального циклу</t>
  </si>
  <si>
    <t>Трудове право</t>
  </si>
  <si>
    <t>з</t>
  </si>
  <si>
    <t>Циклова комісія дизайну та загальних дисцип</t>
  </si>
  <si>
    <t>br</t>
  </si>
  <si>
    <t xml:space="preserve">очна, заочна </t>
  </si>
  <si>
    <t>https://vo.uu.edu.ua/course/view.php?id=16895</t>
  </si>
  <si>
    <t>Власик А.Г.</t>
  </si>
  <si>
    <t>Господарське  право</t>
  </si>
  <si>
    <t>https://vo.uu.edu.ua/course/view.php?id=23436</t>
  </si>
  <si>
    <t>Адміністративне право</t>
  </si>
  <si>
    <t xml:space="preserve">https://vo.uu.edu.ua/course/view.php?id=23437 </t>
  </si>
  <si>
    <t>Дисципліни професійного циклу</t>
  </si>
  <si>
    <t>Матеріалознавство</t>
  </si>
  <si>
    <t> https://ab.uu.edu.ua/edu-discipline/materialoznavstvo</t>
  </si>
  <si>
    <t>Гервас О.Г.</t>
  </si>
  <si>
    <t>Технічна естетика</t>
  </si>
  <si>
    <t>https://vo.uu.edu.ua/course/view.php?id=23427</t>
  </si>
  <si>
    <t xml:space="preserve">https://ab.uu.edu.ua/edu-discipline/tehnichna_estetika </t>
  </si>
  <si>
    <t>Технічний рисунок</t>
  </si>
  <si>
    <t>https://vo.uu.edu.ua/course/view.php?id=23428</t>
  </si>
  <si>
    <t> https://ab.uu.edu.ua/edu-discipline/tekhnichnii_risunok</t>
  </si>
  <si>
    <t>Естетика реклами</t>
  </si>
  <si>
    <t>https://vo.uu.edu.ua/course/view.php?id=18525</t>
  </si>
  <si>
    <t> https://ab.uu.edu.ua/edu-discipline/estetika_reclami</t>
  </si>
  <si>
    <t>Рекламні технології в дизайні</t>
  </si>
  <si>
    <t>https://vo.uu.edu.ua/course/view.php?id=23431</t>
  </si>
  <si>
    <t> https://ab.uu.edu.ua/edu-discipline/reclamni_tehnologii_v_dizayni</t>
  </si>
  <si>
    <t>Маркетинг і дизайн</t>
  </si>
  <si>
    <t>https://vo.uu.edu.ua/course/view.php?id=23432</t>
  </si>
  <si>
    <t xml:space="preserve">https://ab.uu.edu.ua/edu-discipline/marketing_i_dizayn </t>
  </si>
  <si>
    <t>Інформаційна культура фахівця</t>
  </si>
  <si>
    <t>https://vo.uu.edu.ua/course/view.php?id=23433</t>
  </si>
  <si>
    <t> https://ab.uu.edu.ua/edu-discipline/informatsiina_kultura_fakhivtsya</t>
  </si>
  <si>
    <t>Сучасні комунікаційні технології та нові засоби масової інформації</t>
  </si>
  <si>
    <t>https://vo.uu.edu.ua/course/view.php?id=23434</t>
  </si>
  <si>
    <t> https://ab.uu.edu.ua/edu-discipline/suchasni_comumicatsiyni_tehnologii_ta_novi_zmi</t>
  </si>
  <si>
    <t>Теорія масової інформації</t>
  </si>
  <si>
    <t>https://vo.uu.edu.ua/course/view.php?id=23435</t>
  </si>
  <si>
    <t> https://ab.uu.edu.ua/edu-discipline/teoriya_masovoyi_informatsiyi</t>
  </si>
  <si>
    <t>Директор Броварського фахового коледжу</t>
  </si>
  <si>
    <t>Голова циклової комісії дизайну та загальних дисциплін</t>
  </si>
  <si>
    <t>Броварського фахового коледжу Університету "Україна"</t>
  </si>
  <si>
    <t>______________Олександра ГРАЖЕВСЬКА</t>
  </si>
  <si>
    <t>"__" _________ 2025 року</t>
  </si>
  <si>
    <t>"__" _______ 2025 року</t>
  </si>
  <si>
    <t>"___" _____ 2025 року</t>
  </si>
  <si>
    <t>"__" ________ 2025 року</t>
  </si>
  <si>
    <t>"___" __________2025 року</t>
  </si>
  <si>
    <t>Інклюзивне суспільство та універсальний дизайн</t>
  </si>
  <si>
    <t>Історія мистецтва та дизайну</t>
  </si>
  <si>
    <t>Матеріалознавство в дизайні з основами екології</t>
  </si>
  <si>
    <t>Правове забезпечення дизайнерської діяльності та авторське право</t>
  </si>
  <si>
    <t>Комп'ютерні технології в дизайні інтер'єру</t>
  </si>
  <si>
    <t>Технології створення об'єктів графічного дизайну</t>
  </si>
  <si>
    <t>Технології створення об'єктів дизайну інтер'єру</t>
  </si>
  <si>
    <t>Дизайн-проєкт</t>
  </si>
  <si>
    <t>14 квітня 2025р.</t>
  </si>
  <si>
    <t>31 березня 2025р.</t>
  </si>
  <si>
    <t>Всього</t>
  </si>
  <si>
    <t>Атестація здобувачів ФПО</t>
  </si>
  <si>
    <t>Всього тижнів у навчальному році</t>
  </si>
  <si>
    <r>
      <t xml:space="preserve">Освітньо-професійний ступінь: </t>
    </r>
    <r>
      <rPr>
        <b/>
        <sz val="8"/>
        <rFont val="Times New Roman"/>
        <family val="1"/>
        <charset val="204"/>
      </rPr>
      <t>фаховий молодший бакалавр</t>
    </r>
  </si>
  <si>
    <t>Спеціалізація _____________________________________________</t>
  </si>
  <si>
    <t>Професійна кваліфікація _______________________________</t>
  </si>
  <si>
    <r>
      <t xml:space="preserve">Рік вступу: </t>
    </r>
    <r>
      <rPr>
        <b/>
        <sz val="8"/>
        <rFont val="Times New Roman"/>
        <family val="1"/>
        <charset val="204"/>
      </rPr>
      <t>2025-2026 н.р.</t>
    </r>
  </si>
  <si>
    <r>
      <t>На основі:</t>
    </r>
    <r>
      <rPr>
        <sz val="8"/>
        <color indexed="10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повної</t>
    </r>
    <r>
      <rPr>
        <b/>
        <sz val="8"/>
        <color indexed="10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загальної середньої освіти</t>
    </r>
  </si>
  <si>
    <r>
      <t xml:space="preserve">Галузь знань: </t>
    </r>
    <r>
      <rPr>
        <b/>
        <sz val="8"/>
        <rFont val="Times New Roman"/>
        <family val="1"/>
        <charset val="204"/>
      </rPr>
      <t>B Культура, мистецтво та гуманітарні науки</t>
    </r>
  </si>
  <si>
    <r>
      <t xml:space="preserve">Спеціальність: </t>
    </r>
    <r>
      <rPr>
        <b/>
        <sz val="8"/>
        <rFont val="Times New Roman"/>
        <family val="1"/>
        <charset val="204"/>
      </rPr>
      <t>В2 Дизайн</t>
    </r>
  </si>
  <si>
    <r>
      <t xml:space="preserve">Освітня кваліфікація: </t>
    </r>
    <r>
      <rPr>
        <b/>
        <sz val="8"/>
        <rFont val="Times New Roman"/>
        <family val="1"/>
        <charset val="204"/>
      </rPr>
      <t>фаховий молодший бакалавр з дизайну</t>
    </r>
  </si>
  <si>
    <r>
      <t>Термін навчання: 2</t>
    </r>
    <r>
      <rPr>
        <b/>
        <sz val="8"/>
        <rFont val="Times New Roman"/>
        <family val="1"/>
        <charset val="204"/>
      </rPr>
      <t xml:space="preserve"> роки 10 місяців</t>
    </r>
  </si>
  <si>
    <t>за освітньо-професійною програмою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</si>
  <si>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</si>
  <si>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</si>
  <si>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</si>
  <si>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</si>
  <si>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</si>
  <si>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>Лекційна аудиторія</t>
  </si>
  <si>
    <t>Кабінет загальних дисциплін</t>
  </si>
  <si>
    <t>Кабінет рисунку та живопису</t>
  </si>
  <si>
    <t>Кабінет проєктування, основ композиції</t>
  </si>
  <si>
    <t>Комп'юторний клас</t>
  </si>
  <si>
    <t>Кабінет реквізитного фонду</t>
  </si>
  <si>
    <t>Навчальна майстерня моделювання</t>
  </si>
  <si>
    <t>Кабінет технології  матеріалознавства</t>
  </si>
  <si>
    <r>
      <t xml:space="preserve">підготовки </t>
    </r>
    <r>
      <rPr>
        <b/>
        <u/>
        <sz val="12"/>
        <rFont val="Times New Roman"/>
        <family val="1"/>
        <charset val="204"/>
      </rPr>
      <t>фахового молодшого бакалавра</t>
    </r>
  </si>
  <si>
    <t xml:space="preserve"> (фахової передвищої освіти)</t>
  </si>
  <si>
    <r>
      <t xml:space="preserve">Форма здобуття фахової передвищої освіти: </t>
    </r>
    <r>
      <rPr>
        <b/>
        <sz val="8"/>
        <rFont val="Times New Roman"/>
        <family val="1"/>
        <charset val="204"/>
      </rPr>
      <t>денна, мережева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</si>
</sst>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0.0"/>
    <numFmt numFmtId="166" formatCode="0.0%"/>
  </numFmts>
  <fonts count="5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u/>
      <sz val="11"/>
      <color indexed="30"/>
      <name val="Calibri"/>
      <family val="2"/>
      <charset val="204"/>
    </font>
    <font>
      <u/>
      <sz val="14"/>
      <color indexed="12"/>
      <name val="Arial Cyr"/>
      <charset val="204"/>
    </font>
    <font>
      <sz val="11"/>
      <color indexed="8"/>
      <name val="Calibri"/>
      <family val="2"/>
    </font>
    <font>
      <b/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u/>
      <sz val="11"/>
      <color indexed="30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color indexed="8"/>
      <name val="Arial Cyr"/>
      <charset val="204"/>
    </font>
    <font>
      <u/>
      <sz val="10"/>
      <color indexed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0"/>
      <name val="Arimo"/>
    </font>
    <font>
      <sz val="11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27" fillId="0" borderId="0"/>
    <xf numFmtId="0" fontId="47" fillId="0" borderId="0"/>
    <xf numFmtId="0" fontId="14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9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1" fillId="0" borderId="0" xfId="0" applyFont="1"/>
    <xf numFmtId="0" fontId="7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8" fillId="0" borderId="0" xfId="0" applyFont="1" applyAlignment="1">
      <alignment horizontal="left"/>
    </xf>
    <xf numFmtId="0" fontId="18" fillId="0" borderId="18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Continuous" vertical="center"/>
    </xf>
    <xf numFmtId="0" fontId="5" fillId="0" borderId="20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19" xfId="0" applyFont="1" applyBorder="1" applyAlignment="1">
      <alignment horizontal="centerContinuous" vertical="center" wrapText="1"/>
    </xf>
    <xf numFmtId="0" fontId="2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9" fontId="6" fillId="0" borderId="0" xfId="11" applyFont="1" applyFill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1" fontId="6" fillId="0" borderId="0" xfId="11" applyNumberFormat="1" applyFont="1" applyFill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7" xfId="8" applyFont="1" applyFill="1" applyBorder="1" applyAlignment="1">
      <alignment horizontal="centerContinuous"/>
    </xf>
    <xf numFmtId="0" fontId="5" fillId="0" borderId="28" xfId="8" applyFont="1" applyFill="1" applyBorder="1" applyAlignment="1">
      <alignment horizontal="centerContinuous"/>
    </xf>
    <xf numFmtId="0" fontId="5" fillId="0" borderId="29" xfId="8" applyFont="1" applyFill="1" applyBorder="1" applyAlignment="1">
      <alignment horizontal="centerContinuous"/>
    </xf>
    <xf numFmtId="0" fontId="5" fillId="0" borderId="30" xfId="8" applyFont="1" applyFill="1" applyBorder="1" applyAlignment="1">
      <alignment horizontal="centerContinuous"/>
    </xf>
    <xf numFmtId="0" fontId="5" fillId="0" borderId="31" xfId="8" applyFont="1" applyFill="1" applyBorder="1" applyAlignment="1">
      <alignment horizontal="centerContinuous"/>
    </xf>
    <xf numFmtId="0" fontId="5" fillId="0" borderId="32" xfId="8" applyFont="1" applyFill="1" applyBorder="1" applyAlignment="1">
      <alignment horizontal="centerContinuous"/>
    </xf>
    <xf numFmtId="0" fontId="5" fillId="0" borderId="28" xfId="8" applyFont="1" applyFill="1" applyBorder="1" applyAlignment="1">
      <alignment horizontal="center"/>
    </xf>
    <xf numFmtId="0" fontId="4" fillId="2" borderId="2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4" fillId="2" borderId="5" xfId="8" applyFont="1" applyFill="1" applyBorder="1" applyAlignment="1">
      <alignment horizontal="center" vertical="center"/>
    </xf>
    <xf numFmtId="0" fontId="4" fillId="2" borderId="13" xfId="8" applyFont="1" applyFill="1" applyBorder="1" applyAlignment="1">
      <alignment horizontal="center" vertical="center"/>
    </xf>
    <xf numFmtId="0" fontId="4" fillId="2" borderId="14" xfId="8" applyFont="1" applyFill="1" applyBorder="1" applyAlignment="1">
      <alignment horizontal="center" vertical="center"/>
    </xf>
    <xf numFmtId="0" fontId="4" fillId="2" borderId="34" xfId="8" applyFont="1" applyFill="1" applyBorder="1" applyAlignment="1">
      <alignment horizontal="center" vertical="center"/>
    </xf>
    <xf numFmtId="0" fontId="4" fillId="2" borderId="16" xfId="8" applyFont="1" applyFill="1" applyBorder="1" applyAlignment="1">
      <alignment horizontal="center" vertical="center"/>
    </xf>
    <xf numFmtId="0" fontId="4" fillId="2" borderId="17" xfId="8" applyFont="1" applyFill="1" applyBorder="1" applyAlignment="1">
      <alignment horizontal="center" vertical="center"/>
    </xf>
    <xf numFmtId="0" fontId="5" fillId="0" borderId="35" xfId="8" applyFont="1" applyFill="1" applyBorder="1" applyAlignment="1">
      <alignment horizontal="centerContinuous"/>
    </xf>
    <xf numFmtId="0" fontId="4" fillId="2" borderId="36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6" fillId="0" borderId="8" xfId="0" applyNumberFormat="1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33" fillId="0" borderId="8" xfId="3" applyFont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8" xfId="0" applyFont="1" applyFill="1" applyBorder="1" applyAlignment="1">
      <alignment horizontal="left" vertical="center" wrapText="1"/>
    </xf>
    <xf numFmtId="0" fontId="33" fillId="0" borderId="8" xfId="3" applyFont="1" applyFill="1" applyBorder="1" applyAlignment="1" applyProtection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36" fillId="0" borderId="8" xfId="3" applyFont="1" applyFill="1" applyBorder="1" applyAlignment="1" applyProtection="1">
      <alignment horizontal="left" vertical="center" wrapText="1"/>
    </xf>
    <xf numFmtId="0" fontId="32" fillId="0" borderId="19" xfId="0" applyFont="1" applyBorder="1" applyAlignment="1">
      <alignment horizontal="center" vertical="center" wrapText="1"/>
    </xf>
    <xf numFmtId="0" fontId="37" fillId="0" borderId="8" xfId="3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9" fillId="0" borderId="0" xfId="0" applyFont="1" applyFill="1"/>
    <xf numFmtId="0" fontId="10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164" fontId="8" fillId="0" borderId="39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 applyProtection="1">
      <alignment horizontal="right" vertical="center" wrapText="1"/>
      <protection locked="0"/>
    </xf>
    <xf numFmtId="1" fontId="8" fillId="0" borderId="40" xfId="0" applyNumberFormat="1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1" fontId="8" fillId="0" borderId="42" xfId="0" applyNumberFormat="1" applyFont="1" applyFill="1" applyBorder="1" applyAlignment="1">
      <alignment horizontal="center" vertical="center"/>
    </xf>
    <xf numFmtId="1" fontId="8" fillId="0" borderId="39" xfId="0" applyNumberFormat="1" applyFont="1" applyFill="1" applyBorder="1" applyAlignment="1">
      <alignment horizontal="center" vertical="center"/>
    </xf>
    <xf numFmtId="1" fontId="8" fillId="0" borderId="43" xfId="0" applyNumberFormat="1" applyFont="1" applyFill="1" applyBorder="1" applyAlignment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" fontId="8" fillId="0" borderId="45" xfId="0" applyNumberFormat="1" applyFont="1" applyFill="1" applyBorder="1" applyAlignment="1">
      <alignment horizontal="center" vertical="center"/>
    </xf>
    <xf numFmtId="2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>
      <alignment horizontal="center" vertical="center"/>
    </xf>
    <xf numFmtId="1" fontId="8" fillId="0" borderId="49" xfId="0" applyNumberFormat="1" applyFont="1" applyFill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center" vertical="center"/>
    </xf>
    <xf numFmtId="1" fontId="8" fillId="0" borderId="47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6" fillId="0" borderId="4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" fontId="8" fillId="0" borderId="50" xfId="0" applyNumberFormat="1" applyFont="1" applyFill="1" applyBorder="1" applyAlignment="1">
      <alignment horizontal="center" vertical="center"/>
    </xf>
    <xf numFmtId="165" fontId="8" fillId="0" borderId="4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1" fontId="2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2" fontId="6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left" vertical="center" wrapText="1"/>
      <protection locked="0"/>
    </xf>
    <xf numFmtId="0" fontId="6" fillId="0" borderId="56" xfId="0" applyFont="1" applyFill="1" applyBorder="1" applyAlignment="1">
      <alignment horizontal="center" vertical="center"/>
    </xf>
    <xf numFmtId="1" fontId="6" fillId="0" borderId="53" xfId="0" applyNumberFormat="1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>
      <alignment horizontal="center" vertical="center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1" fontId="6" fillId="0" borderId="58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 applyProtection="1">
      <alignment horizontal="center" vertical="center"/>
      <protection locked="0"/>
    </xf>
    <xf numFmtId="1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5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51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0" fontId="8" fillId="0" borderId="3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1" fontId="6" fillId="0" borderId="52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/>
      <protection locked="0"/>
    </xf>
    <xf numFmtId="1" fontId="6" fillId="0" borderId="20" xfId="0" applyNumberFormat="1" applyFont="1" applyFill="1" applyBorder="1" applyAlignment="1" applyProtection="1">
      <alignment horizontal="center" vertical="center"/>
      <protection locked="0"/>
    </xf>
    <xf numFmtId="1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57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horizontal="left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1" fontId="8" fillId="0" borderId="61" xfId="0" applyNumberFormat="1" applyFont="1" applyFill="1" applyBorder="1" applyAlignment="1">
      <alignment horizontal="center" vertical="center"/>
    </xf>
    <xf numFmtId="1" fontId="8" fillId="0" borderId="62" xfId="0" applyNumberFormat="1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32" xfId="0" applyNumberFormat="1" applyFont="1" applyFill="1" applyBorder="1" applyAlignment="1">
      <alignment horizontal="center" vertical="center"/>
    </xf>
    <xf numFmtId="165" fontId="8" fillId="0" borderId="32" xfId="0" applyNumberFormat="1" applyFont="1" applyFill="1" applyBorder="1" applyAlignment="1">
      <alignment horizontal="center" vertical="center"/>
    </xf>
    <xf numFmtId="165" fontId="8" fillId="0" borderId="31" xfId="0" applyNumberFormat="1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" fontId="8" fillId="0" borderId="50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165" fontId="8" fillId="0" borderId="40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8" fillId="0" borderId="42" xfId="0" applyNumberFormat="1" applyFont="1" applyBorder="1" applyAlignment="1">
      <alignment horizontal="center" vertical="center"/>
    </xf>
    <xf numFmtId="9" fontId="8" fillId="0" borderId="44" xfId="11" applyFont="1" applyFill="1" applyBorder="1" applyAlignment="1">
      <alignment horizontal="center" vertical="center"/>
    </xf>
    <xf numFmtId="1" fontId="8" fillId="0" borderId="41" xfId="0" applyNumberFormat="1" applyFont="1" applyBorder="1" applyAlignment="1">
      <alignment horizontal="center" vertical="center"/>
    </xf>
    <xf numFmtId="1" fontId="8" fillId="0" borderId="44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66" fontId="8" fillId="0" borderId="30" xfId="11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3" xfId="0" applyFont="1" applyFill="1" applyBorder="1" applyAlignment="1">
      <alignment vertical="center"/>
    </xf>
    <xf numFmtId="0" fontId="8" fillId="0" borderId="5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39" fillId="0" borderId="8" xfId="3" applyFont="1" applyFill="1" applyBorder="1" applyAlignment="1" applyProtection="1">
      <alignment horizontal="left" vertical="center" wrapText="1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7" applyFont="1" applyFill="1" applyAlignment="1">
      <alignment wrapText="1"/>
    </xf>
    <xf numFmtId="0" fontId="40" fillId="0" borderId="0" xfId="7" applyFont="1" applyFill="1" applyAlignment="1">
      <alignment vertical="center"/>
    </xf>
    <xf numFmtId="0" fontId="6" fillId="0" borderId="0" xfId="7" applyFont="1" applyFill="1" applyAlignment="1">
      <alignment wrapText="1"/>
    </xf>
    <xf numFmtId="0" fontId="5" fillId="0" borderId="0" xfId="7" applyFont="1" applyFill="1"/>
    <xf numFmtId="0" fontId="10" fillId="0" borderId="0" xfId="7" applyFont="1" applyFill="1" applyAlignment="1">
      <alignment horizontal="left" wrapText="1"/>
    </xf>
    <xf numFmtId="0" fontId="10" fillId="0" borderId="0" xfId="7" applyFont="1" applyFill="1" applyBorder="1" applyAlignment="1">
      <alignment wrapText="1"/>
    </xf>
    <xf numFmtId="0" fontId="7" fillId="0" borderId="0" xfId="7" applyFont="1" applyFill="1" applyBorder="1" applyAlignment="1">
      <alignment wrapText="1"/>
    </xf>
    <xf numFmtId="0" fontId="41" fillId="0" borderId="0" xfId="7" applyFont="1" applyFill="1" applyBorder="1" applyAlignment="1">
      <alignment horizontal="center" vertical="top" wrapText="1"/>
    </xf>
    <xf numFmtId="0" fontId="7" fillId="0" borderId="0" xfId="7" applyFont="1" applyFill="1" applyAlignment="1">
      <alignment vertical="center" wrapText="1"/>
    </xf>
    <xf numFmtId="0" fontId="7" fillId="0" borderId="0" xfId="7" applyFont="1" applyFill="1" applyBorder="1" applyAlignment="1">
      <alignment vertical="top" wrapText="1"/>
    </xf>
    <xf numFmtId="1" fontId="6" fillId="0" borderId="0" xfId="0" applyNumberFormat="1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6" fillId="0" borderId="8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6" fillId="0" borderId="9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5" fillId="0" borderId="32" xfId="8" applyFont="1" applyFill="1" applyBorder="1" applyAlignment="1">
      <alignment horizontal="center"/>
    </xf>
    <xf numFmtId="0" fontId="4" fillId="2" borderId="4" xfId="8" applyFont="1" applyFill="1" applyBorder="1" applyAlignment="1">
      <alignment horizontal="center" vertical="center"/>
    </xf>
    <xf numFmtId="0" fontId="4" fillId="2" borderId="15" xfId="8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90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7" fillId="0" borderId="73" xfId="0" applyFont="1" applyBorder="1" applyAlignment="1">
      <alignment horizontal="centerContinuous"/>
    </xf>
    <xf numFmtId="0" fontId="4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33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center" vertical="center" wrapText="1"/>
    </xf>
    <xf numFmtId="0" fontId="4" fillId="0" borderId="59" xfId="8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vertical="center"/>
    </xf>
    <xf numFmtId="0" fontId="15" fillId="0" borderId="43" xfId="0" applyFont="1" applyFill="1" applyBorder="1" applyAlignment="1">
      <alignment vertical="center"/>
    </xf>
    <xf numFmtId="0" fontId="0" fillId="0" borderId="50" xfId="0" applyFill="1" applyBorder="1" applyAlignment="1"/>
    <xf numFmtId="0" fontId="0" fillId="0" borderId="43" xfId="0" applyFill="1" applyBorder="1" applyAlignment="1"/>
    <xf numFmtId="0" fontId="0" fillId="0" borderId="50" xfId="0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0" fontId="7" fillId="0" borderId="0" xfId="7" applyFont="1" applyFill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7" applyFont="1" applyFill="1" applyAlignment="1">
      <alignment horizontal="left" vertical="center" wrapText="1"/>
    </xf>
    <xf numFmtId="0" fontId="7" fillId="0" borderId="0" xfId="7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 textRotation="90" wrapText="1"/>
    </xf>
    <xf numFmtId="0" fontId="48" fillId="0" borderId="10" xfId="0" applyFont="1" applyFill="1" applyBorder="1" applyAlignment="1">
      <alignment horizontal="center" vertical="center" textRotation="90" wrapText="1"/>
    </xf>
    <xf numFmtId="0" fontId="48" fillId="0" borderId="17" xfId="0" applyFont="1" applyFill="1" applyBorder="1" applyAlignment="1">
      <alignment horizontal="center" vertical="center" textRotation="90" wrapText="1"/>
    </xf>
    <xf numFmtId="0" fontId="5" fillId="0" borderId="69" xfId="8" applyFont="1" applyFill="1" applyBorder="1" applyAlignment="1">
      <alignment horizontal="center" vertical="center" wrapText="1"/>
    </xf>
    <xf numFmtId="0" fontId="5" fillId="0" borderId="63" xfId="8" applyFont="1" applyFill="1" applyBorder="1" applyAlignment="1">
      <alignment horizontal="center" vertical="center" wrapText="1"/>
    </xf>
    <xf numFmtId="0" fontId="14" fillId="0" borderId="63" xfId="8" applyFont="1" applyFill="1" applyBorder="1" applyAlignment="1">
      <alignment horizontal="center" vertical="center" wrapText="1"/>
    </xf>
    <xf numFmtId="0" fontId="14" fillId="0" borderId="62" xfId="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/>
    </xf>
    <xf numFmtId="0" fontId="19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 textRotation="90"/>
    </xf>
    <xf numFmtId="0" fontId="4" fillId="0" borderId="50" xfId="8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 textRotation="90"/>
    </xf>
    <xf numFmtId="0" fontId="48" fillId="0" borderId="8" xfId="0" applyFont="1" applyFill="1" applyBorder="1" applyAlignment="1">
      <alignment horizontal="center" vertical="center" textRotation="90"/>
    </xf>
    <xf numFmtId="0" fontId="48" fillId="0" borderId="14" xfId="0" applyFont="1" applyFill="1" applyBorder="1" applyAlignment="1">
      <alignment horizontal="center" vertical="center" textRotation="90"/>
    </xf>
    <xf numFmtId="0" fontId="48" fillId="0" borderId="3" xfId="0" applyFont="1" applyFill="1" applyBorder="1" applyAlignment="1">
      <alignment horizontal="center" vertical="center" textRotation="90" wrapText="1"/>
    </xf>
    <xf numFmtId="0" fontId="48" fillId="0" borderId="8" xfId="0" applyFont="1" applyFill="1" applyBorder="1" applyAlignment="1">
      <alignment horizontal="center" vertical="center" textRotation="90" wrapText="1"/>
    </xf>
    <xf numFmtId="0" fontId="48" fillId="0" borderId="14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49" fontId="8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57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textRotation="90"/>
    </xf>
    <xf numFmtId="0" fontId="13" fillId="0" borderId="0" xfId="0" applyFont="1" applyAlignment="1">
      <alignment horizontal="left" vertical="center" wrapText="1"/>
    </xf>
    <xf numFmtId="0" fontId="8" fillId="0" borderId="73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8" fillId="0" borderId="62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62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23" fillId="0" borderId="6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right" vertical="center"/>
    </xf>
    <xf numFmtId="0" fontId="24" fillId="0" borderId="44" xfId="0" applyFont="1" applyBorder="1" applyAlignment="1">
      <alignment vertical="center"/>
    </xf>
    <xf numFmtId="164" fontId="8" fillId="0" borderId="59" xfId="0" applyNumberFormat="1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wrapText="1"/>
    </xf>
    <xf numFmtId="0" fontId="6" fillId="0" borderId="67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6" fillId="0" borderId="19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21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18" fillId="0" borderId="49" xfId="0" applyFont="1" applyBorder="1" applyAlignment="1">
      <alignment horizontal="center" vertical="center" textRotation="90" wrapText="1"/>
    </xf>
    <xf numFmtId="0" fontId="18" fillId="0" borderId="74" xfId="0" applyFont="1" applyBorder="1" applyAlignment="1">
      <alignment horizontal="center" vertical="center" textRotation="90" wrapText="1"/>
    </xf>
    <xf numFmtId="0" fontId="18" fillId="0" borderId="61" xfId="0" applyFont="1" applyBorder="1" applyAlignment="1">
      <alignment horizontal="center" vertical="center" textRotation="90" wrapText="1"/>
    </xf>
    <xf numFmtId="0" fontId="8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2" fontId="13" fillId="0" borderId="69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6" fillId="0" borderId="69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4" fillId="0" borderId="6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</cellXfs>
  <cellStyles count="12">
    <cellStyle name="Відсотковий" xfId="11" builtinId="5"/>
    <cellStyle name="Відсотковий 2" xfId="1"/>
    <cellStyle name="Відсотковий 3" xfId="2"/>
    <cellStyle name="Гіперпосилання" xfId="3" builtinId="8"/>
    <cellStyle name="Гіперпосилання 2" xfId="4"/>
    <cellStyle name="Звичайний" xfId="0" builtinId="0"/>
    <cellStyle name="Звичайний 2" xfId="5"/>
    <cellStyle name="Звичайний 4" xfId="6"/>
    <cellStyle name="Обычный 2" xfId="7"/>
    <cellStyle name="Обычный 2 2" xfId="8"/>
    <cellStyle name="Обычный 2_Броварський навчальний план 2024" xfId="9"/>
    <cellStyle name="Обычн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o.uu.edu.ua/course/view.php?id=18525" TargetMode="External"/><Relationship Id="rId13" Type="http://schemas.openxmlformats.org/officeDocument/2006/relationships/hyperlink" Target="https://ab.uu.edu.ua/edu-discipline/informatsiina_kultura_fakhivtsya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o.uu.edu.ua/course/view.php?id=23437" TargetMode="External"/><Relationship Id="rId7" Type="http://schemas.openxmlformats.org/officeDocument/2006/relationships/hyperlink" Target="https://vo.uu.edu.ua/course/view.php?id=16895" TargetMode="External"/><Relationship Id="rId12" Type="http://schemas.openxmlformats.org/officeDocument/2006/relationships/hyperlink" Target="https://ab.uu.edu.ua/edu-discipline/reclamni_tehnologii_v_dizayni" TargetMode="External"/><Relationship Id="rId17" Type="http://schemas.openxmlformats.org/officeDocument/2006/relationships/hyperlink" Target="https://ab.uu.edu.ua/edu-discipline/marketing_i_dizayn" TargetMode="External"/><Relationship Id="rId2" Type="http://schemas.openxmlformats.org/officeDocument/2006/relationships/hyperlink" Target="https://vo.uu.edu.ua/course/view.php?id=23436" TargetMode="External"/><Relationship Id="rId16" Type="http://schemas.openxmlformats.org/officeDocument/2006/relationships/hyperlink" Target="https://ab.uu.edu.ua/edu-discipline/tehnichna_estetika" TargetMode="External"/><Relationship Id="rId1" Type="http://schemas.openxmlformats.org/officeDocument/2006/relationships/hyperlink" Target="https://vo.uu.edu.ua/course/view.php?id=16895" TargetMode="External"/><Relationship Id="rId6" Type="http://schemas.openxmlformats.org/officeDocument/2006/relationships/hyperlink" Target="https://vo.uu.edu.ua/course/view.php?id=16895" TargetMode="External"/><Relationship Id="rId11" Type="http://schemas.openxmlformats.org/officeDocument/2006/relationships/hyperlink" Target="https://ab.uu.edu.ua/edu-discipline/estetika_reclami" TargetMode="External"/><Relationship Id="rId5" Type="http://schemas.openxmlformats.org/officeDocument/2006/relationships/hyperlink" Target="https://vo.uu.edu.ua/course/view.php?id=16895" TargetMode="External"/><Relationship Id="rId15" Type="http://schemas.openxmlformats.org/officeDocument/2006/relationships/hyperlink" Target="https://ab.uu.edu.ua/edu-discipline/teoriya_masovoyi_informatsiyi" TargetMode="External"/><Relationship Id="rId10" Type="http://schemas.openxmlformats.org/officeDocument/2006/relationships/hyperlink" Target="https://ab.uu.edu.ua/edu-discipline/tekhnichnii_risunok" TargetMode="External"/><Relationship Id="rId4" Type="http://schemas.openxmlformats.org/officeDocument/2006/relationships/hyperlink" Target="https://vo.uu.edu.ua/course/view.php?id=16895" TargetMode="External"/><Relationship Id="rId9" Type="http://schemas.openxmlformats.org/officeDocument/2006/relationships/hyperlink" Target="https://ab.uu.edu.ua/edu-discipline/materialoznavstvo" TargetMode="External"/><Relationship Id="rId14" Type="http://schemas.openxmlformats.org/officeDocument/2006/relationships/hyperlink" Target="https://ab.uu.edu.ua/edu-discipline/suchasni_comumicatsiyni_tehnologii_ta_novi_z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Q42"/>
  <sheetViews>
    <sheetView tabSelected="1" view="pageBreakPreview" zoomScale="80" zoomScaleNormal="100" zoomScaleSheetLayoutView="80" workbookViewId="0">
      <selection activeCell="AN36" sqref="AN36"/>
    </sheetView>
  </sheetViews>
  <sheetFormatPr defaultColWidth="9.109375" defaultRowHeight="13.2"/>
  <cols>
    <col min="1" max="1" width="6.88671875" style="6" customWidth="1"/>
    <col min="2" max="52" width="3.109375" style="6" customWidth="1"/>
    <col min="53" max="53" width="3.33203125" style="6" customWidth="1"/>
    <col min="54" max="54" width="6.33203125" style="6" customWidth="1"/>
    <col min="55" max="61" width="4.33203125" style="6" customWidth="1"/>
    <col min="62" max="16384" width="9.109375" style="6"/>
  </cols>
  <sheetData>
    <row r="1" spans="1:61" s="1" customFormat="1" ht="21" customHeight="1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</row>
    <row r="2" spans="1:61" s="1" customFormat="1" ht="21" customHeight="1">
      <c r="A2" s="394" t="s">
        <v>193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</row>
    <row r="3" spans="1:61" s="1" customFormat="1" ht="14.4" customHeight="1">
      <c r="A3" s="3" t="s">
        <v>158</v>
      </c>
      <c r="B3" s="2"/>
      <c r="C3" s="2"/>
      <c r="D3" s="2"/>
      <c r="E3" s="2"/>
      <c r="F3" s="2"/>
      <c r="G3" s="2"/>
      <c r="H3" s="2"/>
      <c r="I3" s="4"/>
      <c r="J3" s="403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"/>
      <c r="AU3" s="3" t="s">
        <v>1</v>
      </c>
      <c r="AV3" s="5"/>
      <c r="AW3" s="5"/>
      <c r="AX3" s="2"/>
      <c r="AY3" s="2"/>
      <c r="AZ3" s="2"/>
      <c r="BA3" s="2"/>
      <c r="BB3" s="2"/>
    </row>
    <row r="4" spans="1:61" ht="14.4" customHeight="1">
      <c r="A4" s="6" t="s">
        <v>2</v>
      </c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2"/>
      <c r="AJ4" s="402"/>
      <c r="AK4" s="402"/>
      <c r="AL4" s="402"/>
      <c r="AM4" s="402"/>
      <c r="AN4" s="402"/>
      <c r="AO4" s="402"/>
      <c r="AU4" s="6" t="s">
        <v>3</v>
      </c>
    </row>
    <row r="5" spans="1:61" ht="14.4" customHeight="1">
      <c r="A5" s="6" t="s">
        <v>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U5" s="6" t="s">
        <v>5</v>
      </c>
    </row>
    <row r="6" spans="1:61" ht="14.4" customHeight="1">
      <c r="A6" s="6" t="s">
        <v>6</v>
      </c>
      <c r="P6" s="53"/>
      <c r="Q6" s="397" t="s">
        <v>7</v>
      </c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U6" s="6" t="s">
        <v>129</v>
      </c>
    </row>
    <row r="7" spans="1:61" ht="14.4" customHeight="1">
      <c r="A7" s="6" t="s">
        <v>109</v>
      </c>
      <c r="I7" s="7"/>
      <c r="P7" s="53"/>
      <c r="Q7" s="395" t="s">
        <v>293</v>
      </c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U7" s="6" t="s">
        <v>187</v>
      </c>
    </row>
    <row r="8" spans="1:61" ht="14.4" customHeight="1">
      <c r="A8" s="398" t="s">
        <v>130</v>
      </c>
      <c r="B8" s="399"/>
      <c r="C8" s="399"/>
      <c r="D8" s="399"/>
      <c r="E8" s="399"/>
      <c r="F8" s="399"/>
      <c r="G8" s="399"/>
      <c r="I8" s="7"/>
      <c r="P8" s="53"/>
      <c r="Q8" s="396" t="s">
        <v>294</v>
      </c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396"/>
      <c r="AE8" s="396"/>
      <c r="AF8" s="396"/>
      <c r="AG8" s="396"/>
      <c r="AH8" s="396"/>
      <c r="AI8" s="396"/>
      <c r="AJ8" s="396"/>
      <c r="AK8" s="396"/>
      <c r="AL8" s="396"/>
      <c r="AM8" s="396"/>
    </row>
    <row r="9" spans="1:61" ht="15.6">
      <c r="I9" s="7"/>
      <c r="P9" s="384" t="s">
        <v>279</v>
      </c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</row>
    <row r="10" spans="1:61" ht="15.6">
      <c r="I10" s="7"/>
      <c r="P10" s="385" t="s">
        <v>188</v>
      </c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</row>
    <row r="11" spans="1:61" ht="15.6">
      <c r="I11" s="7"/>
      <c r="P11" s="385" t="s">
        <v>189</v>
      </c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</row>
    <row r="12" spans="1:61" ht="15.75" customHeight="1">
      <c r="I12" s="7"/>
      <c r="P12" s="385" t="s">
        <v>194</v>
      </c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</row>
    <row r="13" spans="1:61" s="316" customFormat="1" ht="16.95" customHeight="1">
      <c r="A13" s="313"/>
      <c r="B13" s="313"/>
      <c r="C13" s="313"/>
      <c r="D13" s="313"/>
      <c r="E13" s="313"/>
      <c r="F13" s="313"/>
      <c r="G13" s="415" t="s">
        <v>275</v>
      </c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  <c r="AC13" s="415"/>
      <c r="AD13" s="415"/>
      <c r="AE13" s="313"/>
      <c r="AF13" s="313"/>
      <c r="AG13" s="313"/>
      <c r="AH13" s="313"/>
      <c r="AI13" s="415" t="s">
        <v>270</v>
      </c>
      <c r="AJ13" s="415"/>
      <c r="AK13" s="415"/>
      <c r="AL13" s="415"/>
      <c r="AM13" s="415"/>
      <c r="AN13" s="415"/>
      <c r="AO13" s="415"/>
      <c r="AP13" s="415"/>
      <c r="AQ13" s="415"/>
      <c r="AR13" s="415"/>
      <c r="AS13" s="415"/>
      <c r="AT13" s="415"/>
      <c r="AU13" s="415"/>
      <c r="AV13" s="415"/>
      <c r="AW13" s="415"/>
      <c r="AX13" s="415"/>
      <c r="AY13" s="415"/>
      <c r="AZ13" s="415"/>
      <c r="BA13" s="314"/>
      <c r="BB13" s="315"/>
      <c r="BC13" s="315"/>
      <c r="BD13" s="315"/>
      <c r="BE13" s="315"/>
      <c r="BF13" s="315"/>
      <c r="BG13" s="315"/>
      <c r="BH13" s="315"/>
      <c r="BI13" s="315"/>
    </row>
    <row r="14" spans="1:61" s="316" customFormat="1" ht="7.2" customHeight="1">
      <c r="A14" s="313"/>
      <c r="B14" s="313"/>
      <c r="C14" s="313"/>
      <c r="D14" s="313"/>
      <c r="E14" s="313"/>
      <c r="F14" s="313"/>
      <c r="G14" s="313"/>
      <c r="H14" s="313"/>
      <c r="I14" s="317"/>
      <c r="J14" s="313"/>
      <c r="K14" s="318"/>
      <c r="L14" s="319"/>
      <c r="M14" s="319"/>
      <c r="N14" s="319"/>
      <c r="O14" s="319"/>
      <c r="P14" s="319"/>
      <c r="Q14" s="319"/>
      <c r="R14" s="319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19"/>
      <c r="AH14" s="319"/>
      <c r="AI14" s="319"/>
      <c r="AJ14" s="319"/>
      <c r="AK14" s="319"/>
      <c r="AL14" s="319"/>
      <c r="AM14" s="319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4"/>
      <c r="BB14" s="315"/>
      <c r="BC14" s="315"/>
      <c r="BD14" s="315"/>
      <c r="BE14" s="315"/>
      <c r="BF14" s="315"/>
      <c r="BG14" s="315"/>
      <c r="BH14" s="315"/>
      <c r="BI14" s="315"/>
    </row>
    <row r="15" spans="1:61" s="316" customFormat="1" ht="15.6" customHeight="1">
      <c r="A15" s="313"/>
      <c r="B15" s="313"/>
      <c r="C15" s="313"/>
      <c r="D15" s="313"/>
      <c r="E15" s="313"/>
      <c r="F15" s="313"/>
      <c r="G15" s="415" t="s">
        <v>276</v>
      </c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415" t="s">
        <v>277</v>
      </c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5"/>
      <c r="BD15" s="415"/>
      <c r="BE15" s="415"/>
      <c r="BF15" s="415"/>
      <c r="BG15" s="315"/>
      <c r="BH15" s="315"/>
      <c r="BI15" s="315"/>
    </row>
    <row r="16" spans="1:61" s="316" customFormat="1" ht="7.2" customHeight="1">
      <c r="A16" s="313"/>
      <c r="B16" s="313"/>
      <c r="C16" s="313"/>
      <c r="D16" s="313"/>
      <c r="E16" s="313"/>
      <c r="F16" s="313"/>
      <c r="G16" s="313"/>
      <c r="H16" s="313"/>
      <c r="I16" s="313"/>
      <c r="J16" s="313"/>
      <c r="K16" s="321" t="s">
        <v>8</v>
      </c>
      <c r="L16" s="321"/>
      <c r="M16" s="321"/>
      <c r="N16" s="321"/>
      <c r="O16" s="321"/>
      <c r="P16" s="321"/>
      <c r="Q16" s="321"/>
      <c r="R16" s="321"/>
      <c r="S16" s="321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4"/>
      <c r="BB16" s="315"/>
      <c r="BC16" s="315"/>
      <c r="BD16" s="315"/>
      <c r="BE16" s="315"/>
      <c r="BF16" s="315"/>
      <c r="BG16" s="315"/>
      <c r="BH16" s="315"/>
      <c r="BI16" s="315"/>
    </row>
    <row r="17" spans="1:69" s="316" customFormat="1" ht="15.6">
      <c r="A17" s="313"/>
      <c r="B17" s="313"/>
      <c r="C17" s="313"/>
      <c r="D17" s="313"/>
      <c r="E17" s="313"/>
      <c r="F17" s="313"/>
      <c r="G17" s="415" t="s">
        <v>271</v>
      </c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415" t="s">
        <v>272</v>
      </c>
      <c r="AJ17" s="415"/>
      <c r="AK17" s="415"/>
      <c r="AL17" s="415"/>
      <c r="AM17" s="415"/>
      <c r="AN17" s="415"/>
      <c r="AO17" s="415"/>
      <c r="AP17" s="415"/>
      <c r="AQ17" s="415"/>
      <c r="AR17" s="415"/>
      <c r="AS17" s="415"/>
      <c r="AT17" s="415"/>
      <c r="AU17" s="415"/>
      <c r="AV17" s="415"/>
      <c r="AW17" s="415"/>
      <c r="AX17" s="415"/>
      <c r="AY17" s="415"/>
      <c r="AZ17" s="415"/>
      <c r="BA17" s="314"/>
      <c r="BB17" s="315"/>
      <c r="BC17" s="315"/>
      <c r="BD17" s="315"/>
      <c r="BE17" s="315"/>
      <c r="BF17" s="315"/>
      <c r="BG17" s="315"/>
      <c r="BH17" s="315"/>
      <c r="BI17" s="315"/>
    </row>
    <row r="18" spans="1:69" s="316" customFormat="1" ht="6.6" customHeight="1">
      <c r="A18" s="313"/>
      <c r="B18" s="319"/>
      <c r="C18" s="319"/>
      <c r="D18" s="319"/>
      <c r="E18" s="319"/>
      <c r="F18" s="319"/>
      <c r="G18" s="319"/>
      <c r="H18" s="319"/>
      <c r="I18" s="313"/>
      <c r="J18" s="313"/>
      <c r="K18" s="321" t="s">
        <v>9</v>
      </c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4"/>
      <c r="BB18" s="318"/>
      <c r="BC18" s="318"/>
      <c r="BD18" s="318"/>
      <c r="BE18" s="318"/>
      <c r="BF18" s="318"/>
      <c r="BG18" s="318"/>
      <c r="BH18" s="318"/>
      <c r="BI18" s="318"/>
    </row>
    <row r="19" spans="1:69" s="316" customFormat="1">
      <c r="A19" s="313"/>
      <c r="B19" s="313"/>
      <c r="C19" s="313"/>
      <c r="D19" s="313"/>
      <c r="E19" s="313"/>
      <c r="F19" s="313"/>
      <c r="G19" s="415" t="s">
        <v>295</v>
      </c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415" t="s">
        <v>278</v>
      </c>
      <c r="AJ19" s="415"/>
      <c r="AK19" s="415"/>
      <c r="AL19" s="415"/>
      <c r="AM19" s="415"/>
      <c r="AN19" s="415"/>
      <c r="AO19" s="415"/>
      <c r="AP19" s="415"/>
      <c r="AQ19" s="415"/>
      <c r="AR19" s="415"/>
      <c r="AS19" s="415"/>
      <c r="AT19" s="415"/>
      <c r="AU19" s="415"/>
      <c r="AV19" s="415"/>
      <c r="AW19" s="415"/>
      <c r="AX19" s="415"/>
      <c r="AY19" s="415"/>
      <c r="AZ19" s="415"/>
      <c r="BA19" s="314"/>
      <c r="BB19" s="318"/>
      <c r="BC19" s="318"/>
      <c r="BD19" s="318"/>
      <c r="BE19" s="318"/>
      <c r="BF19" s="318"/>
      <c r="BG19" s="318"/>
      <c r="BH19" s="318"/>
      <c r="BI19" s="318"/>
    </row>
    <row r="20" spans="1:69" s="316" customFormat="1" ht="8.4" customHeight="1">
      <c r="A20" s="313"/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4"/>
    </row>
    <row r="21" spans="1:69" s="316" customFormat="1">
      <c r="A21" s="313"/>
      <c r="B21" s="321"/>
      <c r="C21" s="321"/>
      <c r="D21" s="321"/>
      <c r="E21" s="321"/>
      <c r="F21" s="321"/>
      <c r="G21" s="418" t="s">
        <v>273</v>
      </c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321"/>
      <c r="Z21" s="321"/>
      <c r="AA21" s="321"/>
      <c r="AB21" s="321"/>
      <c r="AC21" s="321"/>
      <c r="AD21" s="321"/>
      <c r="AE21" s="321"/>
      <c r="AF21" s="313"/>
      <c r="AG21" s="322"/>
      <c r="AH21" s="322"/>
      <c r="AI21" s="419" t="s">
        <v>274</v>
      </c>
      <c r="AJ21" s="419"/>
      <c r="AK21" s="419"/>
      <c r="AL21" s="419"/>
      <c r="AM21" s="419"/>
      <c r="AN21" s="419"/>
      <c r="AO21" s="419"/>
      <c r="AP21" s="419"/>
      <c r="AQ21" s="419"/>
      <c r="AR21" s="419"/>
      <c r="AS21" s="419"/>
      <c r="AT21" s="419"/>
      <c r="AU21" s="419"/>
      <c r="AV21" s="419"/>
      <c r="AW21" s="419"/>
      <c r="AX21" s="419"/>
      <c r="AY21" s="419"/>
      <c r="AZ21" s="419"/>
      <c r="BA21" s="314"/>
    </row>
    <row r="22" spans="1:69" ht="15.75" customHeight="1">
      <c r="I22" s="7"/>
      <c r="P22" s="96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69" ht="14.4" thickBot="1">
      <c r="A23" s="439" t="s">
        <v>181</v>
      </c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39"/>
      <c r="AL23" s="439"/>
      <c r="AM23" s="439"/>
      <c r="AN23" s="439"/>
      <c r="AO23" s="439"/>
      <c r="AP23" s="439"/>
      <c r="AQ23" s="439"/>
      <c r="AR23" s="439"/>
      <c r="AS23" s="439"/>
      <c r="AT23" s="439"/>
      <c r="AU23" s="439"/>
      <c r="AV23" s="439"/>
      <c r="AW23" s="439"/>
      <c r="AX23" s="439"/>
      <c r="AY23" s="439"/>
      <c r="AZ23" s="439"/>
      <c r="BA23" s="439"/>
      <c r="BB23" s="420" t="s">
        <v>26</v>
      </c>
      <c r="BC23" s="420"/>
      <c r="BD23" s="420"/>
      <c r="BE23" s="420"/>
      <c r="BF23" s="420"/>
      <c r="BG23" s="420"/>
      <c r="BH23" s="420"/>
      <c r="BI23" s="420"/>
      <c r="BJ23" s="311"/>
      <c r="BK23" s="311"/>
      <c r="BL23" s="311"/>
      <c r="BM23" s="311"/>
      <c r="BN23" s="311"/>
      <c r="BO23" s="311"/>
      <c r="BP23" s="311"/>
      <c r="BQ23" s="311"/>
    </row>
    <row r="24" spans="1:69" s="9" customFormat="1" ht="12.75" customHeight="1" thickBot="1">
      <c r="A24" s="424" t="s">
        <v>10</v>
      </c>
      <c r="B24" s="408" t="s">
        <v>11</v>
      </c>
      <c r="C24" s="411"/>
      <c r="D24" s="411"/>
      <c r="E24" s="411"/>
      <c r="F24" s="411"/>
      <c r="G24" s="408" t="s">
        <v>12</v>
      </c>
      <c r="H24" s="413"/>
      <c r="I24" s="413"/>
      <c r="J24" s="414"/>
      <c r="K24" s="408" t="s">
        <v>13</v>
      </c>
      <c r="L24" s="409"/>
      <c r="M24" s="409"/>
      <c r="N24" s="409"/>
      <c r="O24" s="408" t="s">
        <v>14</v>
      </c>
      <c r="P24" s="411"/>
      <c r="Q24" s="411"/>
      <c r="R24" s="411"/>
      <c r="S24" s="412"/>
      <c r="T24" s="436" t="s">
        <v>15</v>
      </c>
      <c r="U24" s="413"/>
      <c r="V24" s="413"/>
      <c r="W24" s="414"/>
      <c r="X24" s="408" t="s">
        <v>16</v>
      </c>
      <c r="Y24" s="409"/>
      <c r="Z24" s="409"/>
      <c r="AA24" s="410"/>
      <c r="AB24" s="408" t="s">
        <v>17</v>
      </c>
      <c r="AC24" s="411"/>
      <c r="AD24" s="411"/>
      <c r="AE24" s="411"/>
      <c r="AF24" s="411"/>
      <c r="AG24" s="408" t="s">
        <v>18</v>
      </c>
      <c r="AH24" s="413"/>
      <c r="AI24" s="413"/>
      <c r="AJ24" s="414"/>
      <c r="AK24" s="408" t="s">
        <v>19</v>
      </c>
      <c r="AL24" s="409"/>
      <c r="AM24" s="409"/>
      <c r="AN24" s="409"/>
      <c r="AO24" s="408" t="s">
        <v>20</v>
      </c>
      <c r="AP24" s="411"/>
      <c r="AQ24" s="411"/>
      <c r="AR24" s="411"/>
      <c r="AS24" s="412"/>
      <c r="AT24" s="436" t="s">
        <v>21</v>
      </c>
      <c r="AU24" s="413"/>
      <c r="AV24" s="413"/>
      <c r="AW24" s="414"/>
      <c r="AX24" s="408" t="s">
        <v>22</v>
      </c>
      <c r="AY24" s="409"/>
      <c r="AZ24" s="409"/>
      <c r="BA24" s="409"/>
      <c r="BB24" s="449" t="s">
        <v>10</v>
      </c>
      <c r="BC24" s="443" t="s">
        <v>29</v>
      </c>
      <c r="BD24" s="443" t="s">
        <v>30</v>
      </c>
      <c r="BE24" s="440" t="s">
        <v>31</v>
      </c>
      <c r="BF24" s="443" t="s">
        <v>126</v>
      </c>
      <c r="BG24" s="443" t="s">
        <v>268</v>
      </c>
      <c r="BH24" s="440" t="s">
        <v>32</v>
      </c>
      <c r="BI24" s="421" t="s">
        <v>269</v>
      </c>
    </row>
    <row r="25" spans="1:69" s="9" customFormat="1" ht="13.8" thickBot="1">
      <c r="A25" s="425"/>
      <c r="B25" s="74">
        <v>1</v>
      </c>
      <c r="C25" s="75">
        <v>2</v>
      </c>
      <c r="D25" s="75">
        <v>3</v>
      </c>
      <c r="E25" s="75">
        <v>4</v>
      </c>
      <c r="F25" s="91">
        <v>5</v>
      </c>
      <c r="G25" s="74">
        <v>6</v>
      </c>
      <c r="H25" s="75">
        <v>7</v>
      </c>
      <c r="I25" s="75">
        <v>8</v>
      </c>
      <c r="J25" s="78">
        <v>9</v>
      </c>
      <c r="K25" s="74">
        <v>10</v>
      </c>
      <c r="L25" s="75">
        <v>11</v>
      </c>
      <c r="M25" s="75">
        <v>12</v>
      </c>
      <c r="N25" s="79">
        <v>13</v>
      </c>
      <c r="O25" s="74">
        <v>14</v>
      </c>
      <c r="P25" s="75">
        <v>15</v>
      </c>
      <c r="Q25" s="75">
        <v>16</v>
      </c>
      <c r="R25" s="75">
        <v>17</v>
      </c>
      <c r="S25" s="76">
        <v>18</v>
      </c>
      <c r="T25" s="77">
        <v>19</v>
      </c>
      <c r="U25" s="75">
        <v>20</v>
      </c>
      <c r="V25" s="75">
        <v>21</v>
      </c>
      <c r="W25" s="78">
        <v>22</v>
      </c>
      <c r="X25" s="74">
        <v>23</v>
      </c>
      <c r="Y25" s="75">
        <v>24</v>
      </c>
      <c r="Z25" s="75">
        <v>25</v>
      </c>
      <c r="AA25" s="78">
        <v>26</v>
      </c>
      <c r="AB25" s="74">
        <v>27</v>
      </c>
      <c r="AC25" s="75">
        <v>28</v>
      </c>
      <c r="AD25" s="75">
        <v>29</v>
      </c>
      <c r="AE25" s="75">
        <v>30</v>
      </c>
      <c r="AF25" s="91">
        <v>31</v>
      </c>
      <c r="AG25" s="74">
        <v>32</v>
      </c>
      <c r="AH25" s="75">
        <v>33</v>
      </c>
      <c r="AI25" s="75">
        <v>34</v>
      </c>
      <c r="AJ25" s="76">
        <v>35</v>
      </c>
      <c r="AK25" s="74">
        <v>36</v>
      </c>
      <c r="AL25" s="75">
        <v>37</v>
      </c>
      <c r="AM25" s="75">
        <v>38</v>
      </c>
      <c r="AN25" s="79">
        <v>39</v>
      </c>
      <c r="AO25" s="74">
        <v>40</v>
      </c>
      <c r="AP25" s="75">
        <v>41</v>
      </c>
      <c r="AQ25" s="75">
        <v>42</v>
      </c>
      <c r="AR25" s="75">
        <v>43</v>
      </c>
      <c r="AS25" s="76">
        <v>44</v>
      </c>
      <c r="AT25" s="77">
        <v>45</v>
      </c>
      <c r="AU25" s="75">
        <v>46</v>
      </c>
      <c r="AV25" s="75">
        <v>47</v>
      </c>
      <c r="AW25" s="79">
        <v>48</v>
      </c>
      <c r="AX25" s="74">
        <v>49</v>
      </c>
      <c r="AY25" s="77">
        <v>50</v>
      </c>
      <c r="AZ25" s="80">
        <v>51</v>
      </c>
      <c r="BA25" s="353">
        <v>52</v>
      </c>
      <c r="BB25" s="450"/>
      <c r="BC25" s="444"/>
      <c r="BD25" s="444"/>
      <c r="BE25" s="441"/>
      <c r="BF25" s="444"/>
      <c r="BG25" s="444"/>
      <c r="BH25" s="441"/>
      <c r="BI25" s="422"/>
    </row>
    <row r="26" spans="1:69" s="9" customFormat="1" ht="12" customHeight="1">
      <c r="A26" s="426"/>
      <c r="B26" s="81">
        <v>1</v>
      </c>
      <c r="C26" s="82">
        <v>8</v>
      </c>
      <c r="D26" s="82">
        <v>15</v>
      </c>
      <c r="E26" s="82">
        <v>22</v>
      </c>
      <c r="F26" s="92">
        <v>29</v>
      </c>
      <c r="G26" s="81">
        <v>6</v>
      </c>
      <c r="H26" s="82">
        <v>13</v>
      </c>
      <c r="I26" s="82">
        <v>20</v>
      </c>
      <c r="J26" s="85">
        <v>27</v>
      </c>
      <c r="K26" s="84">
        <v>3</v>
      </c>
      <c r="L26" s="82">
        <v>10</v>
      </c>
      <c r="M26" s="82">
        <v>17</v>
      </c>
      <c r="N26" s="85">
        <v>24</v>
      </c>
      <c r="O26" s="81">
        <v>1</v>
      </c>
      <c r="P26" s="82">
        <v>8</v>
      </c>
      <c r="Q26" s="82">
        <v>15</v>
      </c>
      <c r="R26" s="82">
        <v>22</v>
      </c>
      <c r="S26" s="83">
        <v>29</v>
      </c>
      <c r="T26" s="84">
        <v>5</v>
      </c>
      <c r="U26" s="82">
        <v>12</v>
      </c>
      <c r="V26" s="82">
        <v>19</v>
      </c>
      <c r="W26" s="85">
        <v>26</v>
      </c>
      <c r="X26" s="81">
        <v>2</v>
      </c>
      <c r="Y26" s="82">
        <v>9</v>
      </c>
      <c r="Z26" s="82">
        <v>16</v>
      </c>
      <c r="AA26" s="85">
        <v>23</v>
      </c>
      <c r="AB26" s="81">
        <v>2</v>
      </c>
      <c r="AC26" s="82">
        <v>9</v>
      </c>
      <c r="AD26" s="82">
        <v>16</v>
      </c>
      <c r="AE26" s="82">
        <v>23</v>
      </c>
      <c r="AF26" s="92">
        <v>30</v>
      </c>
      <c r="AG26" s="81">
        <v>6</v>
      </c>
      <c r="AH26" s="82">
        <v>13</v>
      </c>
      <c r="AI26" s="82">
        <v>20</v>
      </c>
      <c r="AJ26" s="85">
        <v>27</v>
      </c>
      <c r="AK26" s="81">
        <v>4</v>
      </c>
      <c r="AL26" s="82">
        <v>11</v>
      </c>
      <c r="AM26" s="82">
        <v>18</v>
      </c>
      <c r="AN26" s="85">
        <v>25</v>
      </c>
      <c r="AO26" s="81">
        <v>1</v>
      </c>
      <c r="AP26" s="82">
        <v>8</v>
      </c>
      <c r="AQ26" s="82">
        <v>15</v>
      </c>
      <c r="AR26" s="82">
        <v>22</v>
      </c>
      <c r="AS26" s="83">
        <v>29</v>
      </c>
      <c r="AT26" s="84">
        <v>6</v>
      </c>
      <c r="AU26" s="82">
        <v>13</v>
      </c>
      <c r="AV26" s="82">
        <v>20</v>
      </c>
      <c r="AW26" s="85">
        <v>27</v>
      </c>
      <c r="AX26" s="84">
        <v>3</v>
      </c>
      <c r="AY26" s="82">
        <v>10</v>
      </c>
      <c r="AZ26" s="82">
        <v>17</v>
      </c>
      <c r="BA26" s="354">
        <v>24</v>
      </c>
      <c r="BB26" s="450"/>
      <c r="BC26" s="444"/>
      <c r="BD26" s="444"/>
      <c r="BE26" s="441"/>
      <c r="BF26" s="444"/>
      <c r="BG26" s="444"/>
      <c r="BH26" s="441"/>
      <c r="BI26" s="422"/>
    </row>
    <row r="27" spans="1:69" s="9" customFormat="1" ht="12.75" customHeight="1" thickBot="1">
      <c r="A27" s="427"/>
      <c r="B27" s="86">
        <v>7</v>
      </c>
      <c r="C27" s="87">
        <v>14</v>
      </c>
      <c r="D27" s="87">
        <v>21</v>
      </c>
      <c r="E27" s="87">
        <v>28</v>
      </c>
      <c r="F27" s="93">
        <v>5</v>
      </c>
      <c r="G27" s="86">
        <v>12</v>
      </c>
      <c r="H27" s="87">
        <v>19</v>
      </c>
      <c r="I27" s="87">
        <v>26</v>
      </c>
      <c r="J27" s="90">
        <v>2</v>
      </c>
      <c r="K27" s="89">
        <v>9</v>
      </c>
      <c r="L27" s="87">
        <v>16</v>
      </c>
      <c r="M27" s="87">
        <v>23</v>
      </c>
      <c r="N27" s="90">
        <v>30</v>
      </c>
      <c r="O27" s="86">
        <v>7</v>
      </c>
      <c r="P27" s="87">
        <v>14</v>
      </c>
      <c r="Q27" s="87">
        <v>21</v>
      </c>
      <c r="R27" s="87">
        <v>28</v>
      </c>
      <c r="S27" s="88">
        <v>4</v>
      </c>
      <c r="T27" s="89">
        <v>11</v>
      </c>
      <c r="U27" s="87">
        <v>18</v>
      </c>
      <c r="V27" s="87">
        <v>25</v>
      </c>
      <c r="W27" s="90">
        <v>1</v>
      </c>
      <c r="X27" s="86">
        <v>8</v>
      </c>
      <c r="Y27" s="87">
        <v>15</v>
      </c>
      <c r="Z27" s="87">
        <v>22</v>
      </c>
      <c r="AA27" s="90">
        <v>1</v>
      </c>
      <c r="AB27" s="86">
        <v>8</v>
      </c>
      <c r="AC27" s="87">
        <v>15</v>
      </c>
      <c r="AD27" s="87">
        <v>22</v>
      </c>
      <c r="AE27" s="87">
        <v>29</v>
      </c>
      <c r="AF27" s="93">
        <v>5</v>
      </c>
      <c r="AG27" s="86">
        <v>12</v>
      </c>
      <c r="AH27" s="87">
        <v>19</v>
      </c>
      <c r="AI27" s="87">
        <v>26</v>
      </c>
      <c r="AJ27" s="90">
        <v>3</v>
      </c>
      <c r="AK27" s="86">
        <v>10</v>
      </c>
      <c r="AL27" s="87">
        <v>17</v>
      </c>
      <c r="AM27" s="87">
        <v>24</v>
      </c>
      <c r="AN27" s="90">
        <v>31</v>
      </c>
      <c r="AO27" s="86">
        <v>7</v>
      </c>
      <c r="AP27" s="87">
        <v>14</v>
      </c>
      <c r="AQ27" s="87">
        <v>21</v>
      </c>
      <c r="AR27" s="87">
        <v>28</v>
      </c>
      <c r="AS27" s="88">
        <v>5</v>
      </c>
      <c r="AT27" s="89">
        <v>12</v>
      </c>
      <c r="AU27" s="87">
        <v>19</v>
      </c>
      <c r="AV27" s="87">
        <v>26</v>
      </c>
      <c r="AW27" s="90">
        <v>2</v>
      </c>
      <c r="AX27" s="89">
        <v>9</v>
      </c>
      <c r="AY27" s="87">
        <v>16</v>
      </c>
      <c r="AZ27" s="87">
        <v>23</v>
      </c>
      <c r="BA27" s="355">
        <v>30</v>
      </c>
      <c r="BB27" s="451"/>
      <c r="BC27" s="445"/>
      <c r="BD27" s="445"/>
      <c r="BE27" s="442"/>
      <c r="BF27" s="445"/>
      <c r="BG27" s="445"/>
      <c r="BH27" s="442"/>
      <c r="BI27" s="423"/>
    </row>
    <row r="28" spans="1:69" s="9" customFormat="1">
      <c r="A28" s="370" t="s">
        <v>110</v>
      </c>
      <c r="B28" s="371" t="s">
        <v>111</v>
      </c>
      <c r="C28" s="28" t="s">
        <v>111</v>
      </c>
      <c r="D28" s="28" t="s">
        <v>111</v>
      </c>
      <c r="E28" s="28" t="s">
        <v>111</v>
      </c>
      <c r="F28" s="372" t="s">
        <v>111</v>
      </c>
      <c r="G28" s="371" t="s">
        <v>111</v>
      </c>
      <c r="H28" s="28" t="s">
        <v>111</v>
      </c>
      <c r="I28" s="28" t="s">
        <v>111</v>
      </c>
      <c r="J28" s="373" t="s">
        <v>111</v>
      </c>
      <c r="K28" s="374" t="s">
        <v>111</v>
      </c>
      <c r="L28" s="28" t="s">
        <v>111</v>
      </c>
      <c r="M28" s="28" t="s">
        <v>111</v>
      </c>
      <c r="N28" s="375" t="s">
        <v>111</v>
      </c>
      <c r="O28" s="371" t="s">
        <v>111</v>
      </c>
      <c r="P28" s="28" t="s">
        <v>111</v>
      </c>
      <c r="Q28" s="28" t="s">
        <v>112</v>
      </c>
      <c r="R28" s="28" t="s">
        <v>112</v>
      </c>
      <c r="S28" s="376" t="s">
        <v>24</v>
      </c>
      <c r="T28" s="377" t="s">
        <v>113</v>
      </c>
      <c r="U28" s="378" t="s">
        <v>113</v>
      </c>
      <c r="V28" s="378" t="s">
        <v>25</v>
      </c>
      <c r="W28" s="379" t="s">
        <v>25</v>
      </c>
      <c r="X28" s="380" t="s">
        <v>25</v>
      </c>
      <c r="Y28" s="378" t="s">
        <v>114</v>
      </c>
      <c r="Z28" s="378" t="s">
        <v>23</v>
      </c>
      <c r="AA28" s="381" t="s">
        <v>111</v>
      </c>
      <c r="AB28" s="374" t="s">
        <v>111</v>
      </c>
      <c r="AC28" s="28" t="s">
        <v>111</v>
      </c>
      <c r="AD28" s="28" t="s">
        <v>111</v>
      </c>
      <c r="AE28" s="28" t="s">
        <v>111</v>
      </c>
      <c r="AF28" s="372" t="s">
        <v>111</v>
      </c>
      <c r="AG28" s="371" t="s">
        <v>111</v>
      </c>
      <c r="AH28" s="28" t="s">
        <v>111</v>
      </c>
      <c r="AI28" s="28" t="s">
        <v>111</v>
      </c>
      <c r="AJ28" s="373" t="s">
        <v>111</v>
      </c>
      <c r="AK28" s="374" t="s">
        <v>111</v>
      </c>
      <c r="AL28" s="28" t="s">
        <v>111</v>
      </c>
      <c r="AM28" s="28" t="s">
        <v>111</v>
      </c>
      <c r="AN28" s="375" t="s">
        <v>111</v>
      </c>
      <c r="AO28" s="371" t="s">
        <v>24</v>
      </c>
      <c r="AP28" s="28" t="s">
        <v>112</v>
      </c>
      <c r="AQ28" s="28" t="s">
        <v>24</v>
      </c>
      <c r="AR28" s="28" t="s">
        <v>113</v>
      </c>
      <c r="AS28" s="382" t="s">
        <v>113</v>
      </c>
      <c r="AT28" s="374" t="s">
        <v>113</v>
      </c>
      <c r="AU28" s="28" t="s">
        <v>113</v>
      </c>
      <c r="AV28" s="28" t="s">
        <v>113</v>
      </c>
      <c r="AW28" s="375" t="s">
        <v>113</v>
      </c>
      <c r="AX28" s="371" t="s">
        <v>113</v>
      </c>
      <c r="AY28" s="28" t="s">
        <v>113</v>
      </c>
      <c r="AZ28" s="28" t="s">
        <v>113</v>
      </c>
      <c r="BA28" s="375" t="s">
        <v>113</v>
      </c>
      <c r="BB28" s="356" t="s">
        <v>110</v>
      </c>
      <c r="BC28" s="383">
        <v>30</v>
      </c>
      <c r="BD28" s="383">
        <v>6</v>
      </c>
      <c r="BE28" s="383">
        <v>4</v>
      </c>
      <c r="BF28" s="383"/>
      <c r="BG28" s="383"/>
      <c r="BH28" s="383">
        <v>12</v>
      </c>
      <c r="BI28" s="357">
        <f>SUM(BB28:BH28)</f>
        <v>52</v>
      </c>
    </row>
    <row r="29" spans="1:69" s="9" customFormat="1">
      <c r="A29" s="10" t="s">
        <v>115</v>
      </c>
      <c r="B29" s="11" t="s">
        <v>111</v>
      </c>
      <c r="C29" s="12" t="s">
        <v>111</v>
      </c>
      <c r="D29" s="12" t="s">
        <v>111</v>
      </c>
      <c r="E29" s="12" t="s">
        <v>111</v>
      </c>
      <c r="F29" s="72" t="s">
        <v>111</v>
      </c>
      <c r="G29" s="11" t="s">
        <v>111</v>
      </c>
      <c r="H29" s="12" t="s">
        <v>111</v>
      </c>
      <c r="I29" s="12" t="s">
        <v>111</v>
      </c>
      <c r="J29" s="14" t="s">
        <v>111</v>
      </c>
      <c r="K29" s="15" t="s">
        <v>111</v>
      </c>
      <c r="L29" s="12" t="s">
        <v>111</v>
      </c>
      <c r="M29" s="12" t="s">
        <v>111</v>
      </c>
      <c r="N29" s="13" t="s">
        <v>111</v>
      </c>
      <c r="O29" s="11" t="s">
        <v>111</v>
      </c>
      <c r="P29" s="12" t="s">
        <v>111</v>
      </c>
      <c r="Q29" s="12" t="s">
        <v>112</v>
      </c>
      <c r="R29" s="12" t="s">
        <v>112</v>
      </c>
      <c r="S29" s="133" t="s">
        <v>24</v>
      </c>
      <c r="T29" s="134" t="s">
        <v>113</v>
      </c>
      <c r="U29" s="135" t="s">
        <v>113</v>
      </c>
      <c r="V29" s="135" t="s">
        <v>25</v>
      </c>
      <c r="W29" s="136" t="s">
        <v>25</v>
      </c>
      <c r="X29" s="137" t="s">
        <v>25</v>
      </c>
      <c r="Y29" s="135" t="s">
        <v>114</v>
      </c>
      <c r="Z29" s="135" t="s">
        <v>23</v>
      </c>
      <c r="AA29" s="138" t="s">
        <v>111</v>
      </c>
      <c r="AB29" s="15" t="s">
        <v>111</v>
      </c>
      <c r="AC29" s="12" t="s">
        <v>111</v>
      </c>
      <c r="AD29" s="12" t="s">
        <v>111</v>
      </c>
      <c r="AE29" s="12" t="s">
        <v>111</v>
      </c>
      <c r="AF29" s="72" t="s">
        <v>111</v>
      </c>
      <c r="AG29" s="11" t="s">
        <v>111</v>
      </c>
      <c r="AH29" s="12" t="s">
        <v>111</v>
      </c>
      <c r="AI29" s="12" t="s">
        <v>111</v>
      </c>
      <c r="AJ29" s="14" t="s">
        <v>111</v>
      </c>
      <c r="AK29" s="15" t="s">
        <v>111</v>
      </c>
      <c r="AL29" s="12" t="s">
        <v>111</v>
      </c>
      <c r="AM29" s="12" t="s">
        <v>111</v>
      </c>
      <c r="AN29" s="13" t="s">
        <v>111</v>
      </c>
      <c r="AO29" s="11" t="s">
        <v>24</v>
      </c>
      <c r="AP29" s="12" t="s">
        <v>112</v>
      </c>
      <c r="AQ29" s="12" t="s">
        <v>24</v>
      </c>
      <c r="AR29" s="12" t="s">
        <v>113</v>
      </c>
      <c r="AS29" s="73" t="s">
        <v>113</v>
      </c>
      <c r="AT29" s="15" t="s">
        <v>113</v>
      </c>
      <c r="AU29" s="12" t="s">
        <v>113</v>
      </c>
      <c r="AV29" s="12" t="s">
        <v>113</v>
      </c>
      <c r="AW29" s="13" t="s">
        <v>113</v>
      </c>
      <c r="AX29" s="11" t="s">
        <v>113</v>
      </c>
      <c r="AY29" s="12" t="s">
        <v>113</v>
      </c>
      <c r="AZ29" s="12" t="s">
        <v>113</v>
      </c>
      <c r="BA29" s="352" t="s">
        <v>113</v>
      </c>
      <c r="BB29" s="146" t="s">
        <v>115</v>
      </c>
      <c r="BC29" s="349">
        <v>30</v>
      </c>
      <c r="BD29" s="349">
        <v>6</v>
      </c>
      <c r="BE29" s="349">
        <v>4</v>
      </c>
      <c r="BF29" s="349"/>
      <c r="BG29" s="349"/>
      <c r="BH29" s="349">
        <v>12</v>
      </c>
      <c r="BI29" s="367">
        <f t="shared" ref="BI29" si="0">SUM(BB29:BH29)</f>
        <v>52</v>
      </c>
    </row>
    <row r="30" spans="1:69" s="9" customFormat="1" ht="13.8" thickBot="1">
      <c r="A30" s="16" t="s">
        <v>116</v>
      </c>
      <c r="B30" s="17" t="s">
        <v>111</v>
      </c>
      <c r="C30" s="18" t="s">
        <v>111</v>
      </c>
      <c r="D30" s="18" t="s">
        <v>111</v>
      </c>
      <c r="E30" s="18" t="s">
        <v>111</v>
      </c>
      <c r="F30" s="94" t="s">
        <v>111</v>
      </c>
      <c r="G30" s="17" t="s">
        <v>111</v>
      </c>
      <c r="H30" s="18" t="s">
        <v>111</v>
      </c>
      <c r="I30" s="18" t="s">
        <v>111</v>
      </c>
      <c r="J30" s="71" t="s">
        <v>111</v>
      </c>
      <c r="K30" s="20" t="s">
        <v>111</v>
      </c>
      <c r="L30" s="18" t="s">
        <v>111</v>
      </c>
      <c r="M30" s="18" t="s">
        <v>111</v>
      </c>
      <c r="N30" s="19" t="s">
        <v>111</v>
      </c>
      <c r="O30" s="17" t="s">
        <v>111</v>
      </c>
      <c r="P30" s="18" t="s">
        <v>111</v>
      </c>
      <c r="Q30" s="18" t="s">
        <v>112</v>
      </c>
      <c r="R30" s="18" t="s">
        <v>112</v>
      </c>
      <c r="S30" s="139" t="s">
        <v>24</v>
      </c>
      <c r="T30" s="140" t="s">
        <v>113</v>
      </c>
      <c r="U30" s="141" t="s">
        <v>113</v>
      </c>
      <c r="V30" s="141" t="s">
        <v>25</v>
      </c>
      <c r="W30" s="142" t="s">
        <v>25</v>
      </c>
      <c r="X30" s="143" t="s">
        <v>25</v>
      </c>
      <c r="Y30" s="141" t="s">
        <v>114</v>
      </c>
      <c r="Z30" s="141" t="s">
        <v>23</v>
      </c>
      <c r="AA30" s="144" t="s">
        <v>111</v>
      </c>
      <c r="AB30" s="20" t="s">
        <v>111</v>
      </c>
      <c r="AC30" s="18" t="s">
        <v>111</v>
      </c>
      <c r="AD30" s="18" t="s">
        <v>111</v>
      </c>
      <c r="AE30" s="18" t="s">
        <v>111</v>
      </c>
      <c r="AF30" s="94" t="s">
        <v>111</v>
      </c>
      <c r="AG30" s="17" t="s">
        <v>111</v>
      </c>
      <c r="AH30" s="18" t="s">
        <v>111</v>
      </c>
      <c r="AI30" s="18" t="s">
        <v>111</v>
      </c>
      <c r="AJ30" s="71" t="s">
        <v>24</v>
      </c>
      <c r="AK30" s="20" t="s">
        <v>24</v>
      </c>
      <c r="AL30" s="18" t="s">
        <v>117</v>
      </c>
      <c r="AM30" s="18" t="s">
        <v>117</v>
      </c>
      <c r="AN30" s="19" t="s">
        <v>117</v>
      </c>
      <c r="AO30" s="17" t="s">
        <v>117</v>
      </c>
      <c r="AP30" s="18" t="s">
        <v>117</v>
      </c>
      <c r="AQ30" s="18" t="s">
        <v>118</v>
      </c>
      <c r="AR30" s="18"/>
      <c r="AS30" s="95"/>
      <c r="AT30" s="21"/>
      <c r="AU30" s="22"/>
      <c r="AV30" s="23"/>
      <c r="AW30" s="24"/>
      <c r="AX30" s="25"/>
      <c r="AY30" s="23"/>
      <c r="AZ30" s="23"/>
      <c r="BA30" s="24"/>
      <c r="BB30" s="368" t="s">
        <v>116</v>
      </c>
      <c r="BC30" s="350">
        <v>25</v>
      </c>
      <c r="BD30" s="350">
        <v>5</v>
      </c>
      <c r="BE30" s="350">
        <v>4</v>
      </c>
      <c r="BF30" s="350">
        <v>5</v>
      </c>
      <c r="BG30" s="350">
        <v>1</v>
      </c>
      <c r="BH30" s="350">
        <v>2</v>
      </c>
      <c r="BI30" s="369">
        <f>SUM(BB30:BH30)</f>
        <v>42</v>
      </c>
    </row>
    <row r="31" spans="1:69" s="35" customFormat="1" ht="13.8" thickBot="1">
      <c r="A31" s="26" t="s">
        <v>119</v>
      </c>
      <c r="B31" s="27"/>
      <c r="C31" s="27"/>
      <c r="D31" s="27"/>
      <c r="E31" s="28" t="s">
        <v>111</v>
      </c>
      <c r="F31" s="29" t="s">
        <v>120</v>
      </c>
      <c r="G31" s="27"/>
      <c r="H31" s="27"/>
      <c r="I31" s="27"/>
      <c r="J31" s="27"/>
      <c r="K31" s="27"/>
      <c r="L31" s="27"/>
      <c r="M31" s="28" t="s">
        <v>112</v>
      </c>
      <c r="N31" s="29" t="s">
        <v>121</v>
      </c>
      <c r="O31" s="30"/>
      <c r="P31" s="30"/>
      <c r="Q31" s="30"/>
      <c r="R31" s="29"/>
      <c r="S31" s="29"/>
      <c r="T31" s="29"/>
      <c r="U31" s="28" t="s">
        <v>114</v>
      </c>
      <c r="V31" s="29" t="s">
        <v>122</v>
      </c>
      <c r="W31" s="29"/>
      <c r="X31" s="29"/>
      <c r="Y31" s="29"/>
      <c r="Z31" s="28" t="s">
        <v>113</v>
      </c>
      <c r="AA31" s="29" t="s">
        <v>123</v>
      </c>
      <c r="AB31" s="29"/>
      <c r="AC31" s="29"/>
      <c r="AD31" s="29"/>
      <c r="AE31" s="28" t="s">
        <v>117</v>
      </c>
      <c r="AF31" s="29" t="s">
        <v>124</v>
      </c>
      <c r="AG31" s="29"/>
      <c r="AH31" s="31"/>
      <c r="AI31" s="31"/>
      <c r="AJ31" s="31"/>
      <c r="AK31" s="31"/>
      <c r="AL31" s="31"/>
      <c r="AM31" s="31"/>
      <c r="AN31" s="31"/>
      <c r="AO31" s="31"/>
      <c r="AP31" s="32" t="s">
        <v>118</v>
      </c>
      <c r="AQ31" s="31" t="s">
        <v>125</v>
      </c>
      <c r="AR31" s="33"/>
      <c r="AS31" s="34"/>
      <c r="AT31" s="34"/>
      <c r="AU31" s="34"/>
      <c r="AV31" s="34"/>
      <c r="AW31" s="34"/>
      <c r="AX31" s="34"/>
      <c r="AY31" s="34"/>
      <c r="AZ31" s="34"/>
      <c r="BA31" s="34"/>
      <c r="BB31" s="364" t="s">
        <v>267</v>
      </c>
      <c r="BC31" s="365">
        <f>SUM(BC28:BC30)</f>
        <v>85</v>
      </c>
      <c r="BD31" s="365">
        <f t="shared" ref="BD31:BI31" si="1">SUM(BD28:BD30)</f>
        <v>17</v>
      </c>
      <c r="BE31" s="365">
        <f t="shared" si="1"/>
        <v>12</v>
      </c>
      <c r="BF31" s="365">
        <f t="shared" si="1"/>
        <v>5</v>
      </c>
      <c r="BG31" s="365">
        <f t="shared" si="1"/>
        <v>1</v>
      </c>
      <c r="BH31" s="365">
        <f t="shared" si="1"/>
        <v>26</v>
      </c>
      <c r="BI31" s="366">
        <f t="shared" si="1"/>
        <v>146</v>
      </c>
    </row>
    <row r="32" spans="1:69" ht="10.5" customHeight="1">
      <c r="A32" s="36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s="38" customFormat="1" ht="15" customHeight="1" thickBot="1">
      <c r="A33" s="358"/>
      <c r="B33" s="446" t="s">
        <v>27</v>
      </c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358"/>
      <c r="N33" s="145"/>
      <c r="O33" s="434" t="s">
        <v>28</v>
      </c>
      <c r="P33" s="434"/>
      <c r="Q33" s="434"/>
      <c r="R33" s="434"/>
      <c r="S33" s="434"/>
      <c r="T33" s="434"/>
      <c r="U33" s="434"/>
      <c r="V33" s="434"/>
      <c r="W33" s="434"/>
      <c r="X33" s="434"/>
      <c r="Y33" s="434"/>
      <c r="Z33" s="434"/>
      <c r="AA33" s="434"/>
      <c r="AB33" s="434"/>
      <c r="AC33" s="434"/>
      <c r="AD33" s="434"/>
      <c r="AE33" s="434"/>
      <c r="AF33" s="434"/>
      <c r="AG33" s="145"/>
    </row>
    <row r="34" spans="1:53" s="35" customFormat="1" ht="52.2" customHeight="1">
      <c r="A34" s="351"/>
      <c r="B34" s="416" t="s">
        <v>33</v>
      </c>
      <c r="C34" s="417"/>
      <c r="D34" s="417"/>
      <c r="E34" s="417"/>
      <c r="F34" s="417"/>
      <c r="G34" s="417"/>
      <c r="H34" s="417"/>
      <c r="I34" s="433" t="s">
        <v>34</v>
      </c>
      <c r="J34" s="433"/>
      <c r="K34" s="433" t="s">
        <v>35</v>
      </c>
      <c r="L34" s="435"/>
      <c r="M34" s="359"/>
      <c r="N34" s="405" t="s">
        <v>131</v>
      </c>
      <c r="O34" s="406"/>
      <c r="P34" s="406"/>
      <c r="Q34" s="406"/>
      <c r="R34" s="406"/>
      <c r="S34" s="406"/>
      <c r="T34" s="406"/>
      <c r="U34" s="406"/>
      <c r="V34" s="406"/>
      <c r="W34" s="407"/>
      <c r="X34" s="437" t="s">
        <v>127</v>
      </c>
      <c r="Y34" s="438"/>
      <c r="Z34" s="438"/>
      <c r="AA34" s="438"/>
      <c r="AB34" s="438"/>
      <c r="AC34" s="438"/>
      <c r="AD34" s="438"/>
      <c r="AE34" s="438"/>
      <c r="AF34" s="400" t="s">
        <v>34</v>
      </c>
      <c r="AG34" s="401"/>
    </row>
    <row r="35" spans="1:53" s="35" customFormat="1" ht="12.75" customHeight="1">
      <c r="A35" s="312"/>
      <c r="B35" s="428" t="s">
        <v>182</v>
      </c>
      <c r="C35" s="429"/>
      <c r="D35" s="429"/>
      <c r="E35" s="429"/>
      <c r="F35" s="429"/>
      <c r="G35" s="429"/>
      <c r="H35" s="429"/>
      <c r="I35" s="430">
        <v>1.2</v>
      </c>
      <c r="J35" s="430"/>
      <c r="K35" s="431">
        <v>4</v>
      </c>
      <c r="L35" s="432"/>
      <c r="M35" s="360"/>
      <c r="N35" s="386" t="s">
        <v>180</v>
      </c>
      <c r="O35" s="387"/>
      <c r="P35" s="387"/>
      <c r="Q35" s="387"/>
      <c r="R35" s="387"/>
      <c r="S35" s="387"/>
      <c r="T35" s="387"/>
      <c r="U35" s="387"/>
      <c r="V35" s="387"/>
      <c r="W35" s="387"/>
      <c r="X35" s="390" t="s">
        <v>132</v>
      </c>
      <c r="Y35" s="390"/>
      <c r="Z35" s="390"/>
      <c r="AA35" s="390"/>
      <c r="AB35" s="390"/>
      <c r="AC35" s="390"/>
      <c r="AD35" s="390"/>
      <c r="AE35" s="390"/>
      <c r="AF35" s="390">
        <v>6</v>
      </c>
      <c r="AG35" s="392"/>
    </row>
    <row r="36" spans="1:53" s="35" customFormat="1">
      <c r="A36" s="312"/>
      <c r="B36" s="428" t="s">
        <v>128</v>
      </c>
      <c r="C36" s="429"/>
      <c r="D36" s="429"/>
      <c r="E36" s="429"/>
      <c r="F36" s="429"/>
      <c r="G36" s="429"/>
      <c r="H36" s="429"/>
      <c r="I36" s="430">
        <v>3.4</v>
      </c>
      <c r="J36" s="430"/>
      <c r="K36" s="431">
        <v>4</v>
      </c>
      <c r="L36" s="432"/>
      <c r="M36" s="360"/>
      <c r="N36" s="386"/>
      <c r="O36" s="387"/>
      <c r="P36" s="387"/>
      <c r="Q36" s="387"/>
      <c r="R36" s="387"/>
      <c r="S36" s="387"/>
      <c r="T36" s="387"/>
      <c r="U36" s="387"/>
      <c r="V36" s="387"/>
      <c r="W36" s="387"/>
      <c r="X36" s="390"/>
      <c r="Y36" s="390"/>
      <c r="Z36" s="390"/>
      <c r="AA36" s="390"/>
      <c r="AB36" s="390"/>
      <c r="AC36" s="390"/>
      <c r="AD36" s="390"/>
      <c r="AE36" s="390"/>
      <c r="AF36" s="390"/>
      <c r="AG36" s="392"/>
    </row>
    <row r="37" spans="1:53" s="35" customFormat="1" ht="12.75" customHeight="1" thickBot="1">
      <c r="A37" s="312"/>
      <c r="B37" s="452" t="s">
        <v>190</v>
      </c>
      <c r="C37" s="453"/>
      <c r="D37" s="453"/>
      <c r="E37" s="453"/>
      <c r="F37" s="453"/>
      <c r="G37" s="453"/>
      <c r="H37" s="453"/>
      <c r="I37" s="447">
        <v>5.6</v>
      </c>
      <c r="J37" s="447"/>
      <c r="K37" s="447">
        <v>4</v>
      </c>
      <c r="L37" s="448"/>
      <c r="M37" s="360"/>
      <c r="N37" s="388"/>
      <c r="O37" s="389"/>
      <c r="P37" s="389"/>
      <c r="Q37" s="389"/>
      <c r="R37" s="389"/>
      <c r="S37" s="389"/>
      <c r="T37" s="389"/>
      <c r="U37" s="389"/>
      <c r="V37" s="389"/>
      <c r="W37" s="389"/>
      <c r="X37" s="391"/>
      <c r="Y37" s="391"/>
      <c r="Z37" s="391"/>
      <c r="AA37" s="391"/>
      <c r="AB37" s="391"/>
      <c r="AC37" s="391"/>
      <c r="AD37" s="391"/>
      <c r="AE37" s="391"/>
      <c r="AF37" s="391"/>
      <c r="AG37" s="393"/>
    </row>
    <row r="38" spans="1:53" s="35" customFormat="1" ht="15" customHeight="1">
      <c r="A38" s="312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</row>
    <row r="39" spans="1:53" s="35" customFormat="1" ht="13.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9"/>
      <c r="R39" s="39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2"/>
      <c r="AS39" s="2"/>
      <c r="AT39" s="2"/>
      <c r="AU39" s="2"/>
      <c r="AV39" s="2"/>
      <c r="AW39" s="2"/>
      <c r="AX39" s="2"/>
      <c r="AY39" s="2"/>
      <c r="AZ39" s="8"/>
      <c r="BA39" s="8"/>
    </row>
    <row r="41" spans="1:53" ht="12.75" customHeight="1"/>
    <row r="42" spans="1:53" ht="12.75" customHeight="1"/>
  </sheetData>
  <mergeCells count="65">
    <mergeCell ref="I37:J37"/>
    <mergeCell ref="B37:H37"/>
    <mergeCell ref="K35:L35"/>
    <mergeCell ref="K37:L37"/>
    <mergeCell ref="BD24:BD27"/>
    <mergeCell ref="BE24:BE27"/>
    <mergeCell ref="BF24:BF27"/>
    <mergeCell ref="BB24:BB27"/>
    <mergeCell ref="BC24:BC27"/>
    <mergeCell ref="A24:A27"/>
    <mergeCell ref="B35:H35"/>
    <mergeCell ref="K24:N24"/>
    <mergeCell ref="I35:J35"/>
    <mergeCell ref="K36:L36"/>
    <mergeCell ref="I34:J34"/>
    <mergeCell ref="K34:L34"/>
    <mergeCell ref="B33:L33"/>
    <mergeCell ref="B36:H36"/>
    <mergeCell ref="I36:J36"/>
    <mergeCell ref="B34:H34"/>
    <mergeCell ref="AX24:BA24"/>
    <mergeCell ref="AK24:AN24"/>
    <mergeCell ref="G19:X19"/>
    <mergeCell ref="G21:X21"/>
    <mergeCell ref="AI21:AZ21"/>
    <mergeCell ref="AI19:AZ19"/>
    <mergeCell ref="O33:AF33"/>
    <mergeCell ref="T24:W24"/>
    <mergeCell ref="X34:AE34"/>
    <mergeCell ref="AT24:AW24"/>
    <mergeCell ref="A23:BA23"/>
    <mergeCell ref="AB24:AF24"/>
    <mergeCell ref="AG24:AJ24"/>
    <mergeCell ref="AO24:AS24"/>
    <mergeCell ref="O24:S24"/>
    <mergeCell ref="B24:F24"/>
    <mergeCell ref="G24:J24"/>
    <mergeCell ref="G13:AD13"/>
    <mergeCell ref="AI13:AZ13"/>
    <mergeCell ref="G15:X15"/>
    <mergeCell ref="AI15:BF15"/>
    <mergeCell ref="G17:X17"/>
    <mergeCell ref="AI17:AZ17"/>
    <mergeCell ref="BB23:BI23"/>
    <mergeCell ref="BI24:BI27"/>
    <mergeCell ref="BH24:BH27"/>
    <mergeCell ref="BG24:BG27"/>
    <mergeCell ref="A1:BI1"/>
    <mergeCell ref="A2:BI2"/>
    <mergeCell ref="Q7:AM7"/>
    <mergeCell ref="Q8:AM8"/>
    <mergeCell ref="Q6:AM6"/>
    <mergeCell ref="A8:G8"/>
    <mergeCell ref="J4:AO4"/>
    <mergeCell ref="J3:AO3"/>
    <mergeCell ref="P9:AN9"/>
    <mergeCell ref="P10:AN10"/>
    <mergeCell ref="P11:AN11"/>
    <mergeCell ref="P12:AN12"/>
    <mergeCell ref="N35:W37"/>
    <mergeCell ref="X35:AE37"/>
    <mergeCell ref="AF35:AG37"/>
    <mergeCell ref="AF34:AG34"/>
    <mergeCell ref="N34:W34"/>
    <mergeCell ref="X24:AA24"/>
  </mergeCells>
  <phoneticPr fontId="22" type="noConversion"/>
  <printOptions horizontalCentered="1"/>
  <pageMargins left="0.11811023622047245" right="0.11811023622047245" top="0.31496062992125984" bottom="0.15748031496062992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92"/>
  <sheetViews>
    <sheetView view="pageBreakPreview" topLeftCell="A52" zoomScale="75" zoomScaleNormal="70" zoomScaleSheetLayoutView="96" workbookViewId="0">
      <selection activeCell="K69" sqref="K69:K70"/>
    </sheetView>
  </sheetViews>
  <sheetFormatPr defaultColWidth="9.109375" defaultRowHeight="15.6"/>
  <cols>
    <col min="1" max="1" width="9.33203125" style="51" customWidth="1"/>
    <col min="2" max="2" width="53.5546875" style="60" customWidth="1"/>
    <col min="3" max="6" width="5.5546875" style="58" customWidth="1"/>
    <col min="7" max="7" width="5.44140625" style="58" customWidth="1"/>
    <col min="8" max="8" width="7.44140625" style="58" customWidth="1"/>
    <col min="9" max="9" width="6" style="58" customWidth="1"/>
    <col min="10" max="11" width="4.5546875" style="58" customWidth="1"/>
    <col min="12" max="12" width="5.44140625" style="58" customWidth="1"/>
    <col min="13" max="13" width="6.88671875" style="58" customWidth="1"/>
    <col min="14" max="14" width="5.88671875" style="58" customWidth="1"/>
    <col min="15" max="15" width="6.5546875" style="58" customWidth="1"/>
    <col min="16" max="19" width="5.88671875" style="51" customWidth="1"/>
    <col min="20" max="20" width="8" style="67" customWidth="1"/>
    <col min="21" max="22" width="8" style="68" customWidth="1"/>
    <col min="23" max="26" width="5.33203125" style="49" customWidth="1"/>
    <col min="27" max="28" width="5.33203125" style="51" customWidth="1"/>
    <col min="29" max="16384" width="9.109375" style="58"/>
  </cols>
  <sheetData>
    <row r="1" spans="1:28" ht="16.2" thickBot="1">
      <c r="A1" s="486" t="s">
        <v>186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8"/>
    </row>
    <row r="2" spans="1:28" ht="30.75" customHeight="1">
      <c r="A2" s="489" t="s">
        <v>36</v>
      </c>
      <c r="B2" s="491" t="s">
        <v>37</v>
      </c>
      <c r="C2" s="494" t="s">
        <v>38</v>
      </c>
      <c r="D2" s="494"/>
      <c r="E2" s="494"/>
      <c r="F2" s="495"/>
      <c r="G2" s="496" t="s">
        <v>39</v>
      </c>
      <c r="H2" s="454" t="s">
        <v>40</v>
      </c>
      <c r="I2" s="455"/>
      <c r="J2" s="455"/>
      <c r="K2" s="455"/>
      <c r="L2" s="455"/>
      <c r="M2" s="456"/>
      <c r="N2" s="504" t="s">
        <v>41</v>
      </c>
      <c r="O2" s="494"/>
      <c r="P2" s="494"/>
      <c r="Q2" s="495"/>
      <c r="R2" s="495"/>
      <c r="S2" s="505"/>
    </row>
    <row r="3" spans="1:28" ht="21" customHeight="1">
      <c r="A3" s="490"/>
      <c r="B3" s="492"/>
      <c r="C3" s="499" t="s">
        <v>42</v>
      </c>
      <c r="D3" s="499" t="s">
        <v>43</v>
      </c>
      <c r="E3" s="498" t="s">
        <v>44</v>
      </c>
      <c r="F3" s="466"/>
      <c r="G3" s="497"/>
      <c r="H3" s="511" t="s">
        <v>45</v>
      </c>
      <c r="I3" s="498" t="s">
        <v>46</v>
      </c>
      <c r="J3" s="498"/>
      <c r="K3" s="498"/>
      <c r="L3" s="466"/>
      <c r="M3" s="512" t="s">
        <v>47</v>
      </c>
      <c r="N3" s="467" t="s">
        <v>48</v>
      </c>
      <c r="O3" s="498"/>
      <c r="P3" s="466" t="s">
        <v>134</v>
      </c>
      <c r="Q3" s="467"/>
      <c r="R3" s="466" t="s">
        <v>159</v>
      </c>
      <c r="S3" s="509"/>
    </row>
    <row r="4" spans="1:28" ht="19.5" customHeight="1">
      <c r="A4" s="490"/>
      <c r="B4" s="492"/>
      <c r="C4" s="499"/>
      <c r="D4" s="499"/>
      <c r="E4" s="499" t="s">
        <v>49</v>
      </c>
      <c r="F4" s="500" t="s">
        <v>135</v>
      </c>
      <c r="G4" s="497"/>
      <c r="H4" s="511"/>
      <c r="I4" s="506" t="s">
        <v>50</v>
      </c>
      <c r="J4" s="498" t="s">
        <v>51</v>
      </c>
      <c r="K4" s="498"/>
      <c r="L4" s="466"/>
      <c r="M4" s="512"/>
      <c r="N4" s="507" t="s">
        <v>52</v>
      </c>
      <c r="O4" s="508"/>
      <c r="P4" s="508"/>
      <c r="Q4" s="508"/>
      <c r="R4" s="508"/>
      <c r="S4" s="509"/>
    </row>
    <row r="5" spans="1:28" ht="18.75" customHeight="1">
      <c r="A5" s="490"/>
      <c r="B5" s="492"/>
      <c r="C5" s="499"/>
      <c r="D5" s="499"/>
      <c r="E5" s="499"/>
      <c r="F5" s="501"/>
      <c r="G5" s="497"/>
      <c r="H5" s="511"/>
      <c r="I5" s="506"/>
      <c r="J5" s="510" t="s">
        <v>53</v>
      </c>
      <c r="K5" s="510" t="s">
        <v>54</v>
      </c>
      <c r="L5" s="503" t="s">
        <v>55</v>
      </c>
      <c r="M5" s="512"/>
      <c r="N5" s="15">
        <v>1</v>
      </c>
      <c r="O5" s="12">
        <f>N5+1</f>
        <v>2</v>
      </c>
      <c r="P5" s="12">
        <f>O5+1</f>
        <v>3</v>
      </c>
      <c r="Q5" s="13">
        <v>4</v>
      </c>
      <c r="R5" s="13">
        <v>5</v>
      </c>
      <c r="S5" s="14">
        <v>6</v>
      </c>
    </row>
    <row r="6" spans="1:28" ht="19.5" customHeight="1">
      <c r="A6" s="490"/>
      <c r="B6" s="492"/>
      <c r="C6" s="499"/>
      <c r="D6" s="499"/>
      <c r="E6" s="499"/>
      <c r="F6" s="501"/>
      <c r="G6" s="497"/>
      <c r="H6" s="511"/>
      <c r="I6" s="506"/>
      <c r="J6" s="510"/>
      <c r="K6" s="510"/>
      <c r="L6" s="503"/>
      <c r="M6" s="512"/>
      <c r="N6" s="507" t="s">
        <v>56</v>
      </c>
      <c r="O6" s="508"/>
      <c r="P6" s="508"/>
      <c r="Q6" s="508"/>
      <c r="R6" s="508"/>
      <c r="S6" s="509"/>
    </row>
    <row r="7" spans="1:28" ht="24" customHeight="1">
      <c r="A7" s="490"/>
      <c r="B7" s="493"/>
      <c r="C7" s="499"/>
      <c r="D7" s="499"/>
      <c r="E7" s="499"/>
      <c r="F7" s="502"/>
      <c r="G7" s="497"/>
      <c r="H7" s="511"/>
      <c r="I7" s="506"/>
      <c r="J7" s="510"/>
      <c r="K7" s="510"/>
      <c r="L7" s="503"/>
      <c r="M7" s="512"/>
      <c r="N7" s="15">
        <v>15</v>
      </c>
      <c r="O7" s="12">
        <v>15</v>
      </c>
      <c r="P7" s="12">
        <v>15</v>
      </c>
      <c r="Q7" s="13">
        <v>15</v>
      </c>
      <c r="R7" s="13">
        <v>15</v>
      </c>
      <c r="S7" s="14">
        <v>10</v>
      </c>
    </row>
    <row r="8" spans="1:28" ht="16.2" thickBot="1">
      <c r="A8" s="69">
        <v>1</v>
      </c>
      <c r="B8" s="59">
        <f>A8+1</f>
        <v>2</v>
      </c>
      <c r="C8" s="40">
        <f t="shared" ref="C8:P8" si="0">B8+1</f>
        <v>3</v>
      </c>
      <c r="D8" s="40">
        <f t="shared" si="0"/>
        <v>4</v>
      </c>
      <c r="E8" s="40">
        <f t="shared" si="0"/>
        <v>5</v>
      </c>
      <c r="F8" s="41">
        <f t="shared" si="0"/>
        <v>6</v>
      </c>
      <c r="G8" s="42">
        <f t="shared" si="0"/>
        <v>7</v>
      </c>
      <c r="H8" s="43">
        <f t="shared" si="0"/>
        <v>8</v>
      </c>
      <c r="I8" s="40">
        <f t="shared" si="0"/>
        <v>9</v>
      </c>
      <c r="J8" s="40">
        <f t="shared" si="0"/>
        <v>10</v>
      </c>
      <c r="K8" s="40">
        <f t="shared" si="0"/>
        <v>11</v>
      </c>
      <c r="L8" s="40">
        <f t="shared" si="0"/>
        <v>12</v>
      </c>
      <c r="M8" s="42">
        <f t="shared" si="0"/>
        <v>13</v>
      </c>
      <c r="N8" s="40">
        <f t="shared" si="0"/>
        <v>14</v>
      </c>
      <c r="O8" s="40">
        <f t="shared" si="0"/>
        <v>15</v>
      </c>
      <c r="P8" s="44">
        <f t="shared" si="0"/>
        <v>16</v>
      </c>
      <c r="Q8" s="45">
        <v>17</v>
      </c>
      <c r="R8" s="45">
        <v>18</v>
      </c>
      <c r="S8" s="46">
        <v>19</v>
      </c>
    </row>
    <row r="9" spans="1:28" s="67" customFormat="1" ht="21" customHeight="1" thickBot="1">
      <c r="A9" s="473" t="s">
        <v>57</v>
      </c>
      <c r="B9" s="474"/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/>
      <c r="O9" s="474"/>
      <c r="P9" s="474"/>
      <c r="Q9" s="474"/>
      <c r="R9" s="474"/>
      <c r="S9" s="475"/>
      <c r="T9" s="195"/>
      <c r="U9" s="196"/>
      <c r="V9" s="196"/>
      <c r="W9" s="197"/>
      <c r="X9" s="197"/>
      <c r="Y9" s="197"/>
      <c r="Z9" s="197"/>
      <c r="AA9" s="198"/>
      <c r="AB9" s="198"/>
    </row>
    <row r="10" spans="1:28" s="67" customFormat="1" ht="21" customHeight="1" thickBot="1">
      <c r="A10" s="476" t="s">
        <v>136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8"/>
      <c r="R10" s="478"/>
      <c r="S10" s="479"/>
      <c r="T10" s="195"/>
      <c r="U10" s="196"/>
      <c r="V10" s="196"/>
      <c r="W10" s="150" t="s">
        <v>58</v>
      </c>
      <c r="X10" s="150" t="s">
        <v>59</v>
      </c>
      <c r="Y10" s="150" t="s">
        <v>60</v>
      </c>
      <c r="Z10" s="150" t="s">
        <v>61</v>
      </c>
      <c r="AA10" s="199" t="s">
        <v>137</v>
      </c>
      <c r="AB10" s="199" t="s">
        <v>138</v>
      </c>
    </row>
    <row r="11" spans="1:28" s="67" customFormat="1" ht="36" customHeight="1">
      <c r="A11" s="200" t="s">
        <v>62</v>
      </c>
      <c r="B11" s="201" t="s">
        <v>72</v>
      </c>
      <c r="C11" s="202"/>
      <c r="D11" s="202">
        <v>1</v>
      </c>
      <c r="E11" s="202"/>
      <c r="F11" s="203"/>
      <c r="G11" s="204">
        <v>4</v>
      </c>
      <c r="H11" s="205">
        <f>G11*30</f>
        <v>120</v>
      </c>
      <c r="I11" s="206">
        <f>SUM(J11:L11)</f>
        <v>44</v>
      </c>
      <c r="J11" s="207">
        <v>30</v>
      </c>
      <c r="K11" s="207"/>
      <c r="L11" s="208">
        <v>14</v>
      </c>
      <c r="M11" s="209">
        <f>H11-I11</f>
        <v>76</v>
      </c>
      <c r="N11" s="210">
        <v>3</v>
      </c>
      <c r="O11" s="202"/>
      <c r="P11" s="202"/>
      <c r="Q11" s="149"/>
      <c r="R11" s="149"/>
      <c r="S11" s="211"/>
      <c r="T11" s="65">
        <f>I11/H11</f>
        <v>0.36666666666666664</v>
      </c>
      <c r="U11" s="70">
        <f t="shared" ref="U11:U21" si="1">H11/3</f>
        <v>40</v>
      </c>
      <c r="V11" s="70">
        <f t="shared" ref="V11:V21" si="2">H11/2</f>
        <v>60</v>
      </c>
      <c r="W11" s="150">
        <v>4</v>
      </c>
      <c r="X11" s="150"/>
      <c r="Y11" s="150"/>
      <c r="Z11" s="150"/>
      <c r="AA11" s="150"/>
      <c r="AB11" s="150"/>
    </row>
    <row r="12" spans="1:28" s="67" customFormat="1" ht="30" customHeight="1">
      <c r="A12" s="212" t="s">
        <v>64</v>
      </c>
      <c r="B12" s="213" t="s">
        <v>105</v>
      </c>
      <c r="C12" s="191"/>
      <c r="D12" s="191">
        <v>1</v>
      </c>
      <c r="E12" s="191"/>
      <c r="F12" s="189"/>
      <c r="G12" s="192">
        <v>3</v>
      </c>
      <c r="H12" s="189">
        <f>G12*30</f>
        <v>90</v>
      </c>
      <c r="I12" s="193">
        <f>SUM(J12:L12)</f>
        <v>30</v>
      </c>
      <c r="J12" s="189">
        <v>16</v>
      </c>
      <c r="K12" s="191"/>
      <c r="L12" s="214">
        <v>14</v>
      </c>
      <c r="M12" s="215">
        <f>H12-I12</f>
        <v>60</v>
      </c>
      <c r="N12" s="189">
        <v>2</v>
      </c>
      <c r="O12" s="191"/>
      <c r="P12" s="191"/>
      <c r="Q12" s="189"/>
      <c r="R12" s="191"/>
      <c r="S12" s="216"/>
      <c r="T12" s="65">
        <f>I12/H12</f>
        <v>0.33333333333333331</v>
      </c>
      <c r="U12" s="70">
        <f t="shared" si="1"/>
        <v>30</v>
      </c>
      <c r="V12" s="70">
        <f t="shared" si="2"/>
        <v>45</v>
      </c>
      <c r="W12" s="150">
        <v>3</v>
      </c>
      <c r="X12" s="150"/>
      <c r="Y12" s="150"/>
      <c r="Z12" s="150"/>
      <c r="AA12" s="150"/>
      <c r="AB12" s="150"/>
    </row>
    <row r="13" spans="1:28" s="67" customFormat="1" ht="19.5" customHeight="1">
      <c r="A13" s="212" t="s">
        <v>66</v>
      </c>
      <c r="B13" s="217" t="s">
        <v>65</v>
      </c>
      <c r="C13" s="218">
        <v>2</v>
      </c>
      <c r="D13" s="218">
        <v>1</v>
      </c>
      <c r="E13" s="218"/>
      <c r="F13" s="219"/>
      <c r="G13" s="220">
        <v>4</v>
      </c>
      <c r="H13" s="221">
        <f t="shared" ref="H13:H22" si="3">G13*30</f>
        <v>120</v>
      </c>
      <c r="I13" s="222">
        <f t="shared" ref="I13:I22" si="4">SUM(J13:L13)</f>
        <v>46</v>
      </c>
      <c r="J13" s="223">
        <v>16</v>
      </c>
      <c r="K13" s="223"/>
      <c r="L13" s="224">
        <v>30</v>
      </c>
      <c r="M13" s="215">
        <f t="shared" ref="M13:M22" si="5">H13-I13</f>
        <v>74</v>
      </c>
      <c r="N13" s="225">
        <v>1</v>
      </c>
      <c r="O13" s="218">
        <v>2</v>
      </c>
      <c r="P13" s="218"/>
      <c r="Q13" s="149"/>
      <c r="R13" s="149"/>
      <c r="S13" s="211"/>
      <c r="T13" s="65">
        <f t="shared" ref="T13:T21" si="6">I13/H13</f>
        <v>0.38333333333333336</v>
      </c>
      <c r="U13" s="70">
        <f t="shared" si="1"/>
        <v>40</v>
      </c>
      <c r="V13" s="70">
        <f t="shared" si="2"/>
        <v>60</v>
      </c>
      <c r="W13" s="150">
        <v>1</v>
      </c>
      <c r="X13" s="150">
        <v>3</v>
      </c>
      <c r="Y13" s="150"/>
      <c r="Z13" s="150"/>
      <c r="AA13" s="150"/>
      <c r="AB13" s="150"/>
    </row>
    <row r="14" spans="1:28" s="67" customFormat="1" ht="47.25" customHeight="1">
      <c r="A14" s="212" t="s">
        <v>67</v>
      </c>
      <c r="B14" s="226" t="s">
        <v>103</v>
      </c>
      <c r="C14" s="148"/>
      <c r="D14" s="148">
        <v>1.2</v>
      </c>
      <c r="E14" s="148"/>
      <c r="F14" s="149"/>
      <c r="G14" s="227">
        <v>4</v>
      </c>
      <c r="H14" s="228">
        <f t="shared" si="3"/>
        <v>120</v>
      </c>
      <c r="I14" s="229">
        <f t="shared" si="4"/>
        <v>60</v>
      </c>
      <c r="J14" s="230">
        <v>14</v>
      </c>
      <c r="K14" s="230"/>
      <c r="L14" s="231">
        <v>46</v>
      </c>
      <c r="M14" s="232">
        <f t="shared" si="5"/>
        <v>60</v>
      </c>
      <c r="N14" s="147">
        <v>1</v>
      </c>
      <c r="O14" s="148">
        <v>3</v>
      </c>
      <c r="P14" s="148"/>
      <c r="Q14" s="149"/>
      <c r="R14" s="149"/>
      <c r="S14" s="211"/>
      <c r="T14" s="65">
        <f t="shared" si="6"/>
        <v>0.5</v>
      </c>
      <c r="U14" s="70">
        <f t="shared" si="1"/>
        <v>40</v>
      </c>
      <c r="V14" s="70">
        <f t="shared" si="2"/>
        <v>60</v>
      </c>
      <c r="W14" s="150">
        <v>2</v>
      </c>
      <c r="X14" s="150">
        <v>2</v>
      </c>
      <c r="Y14" s="150"/>
      <c r="Z14" s="150"/>
      <c r="AA14" s="150"/>
      <c r="AB14" s="150"/>
    </row>
    <row r="15" spans="1:28" s="67" customFormat="1">
      <c r="A15" s="212" t="s">
        <v>69</v>
      </c>
      <c r="B15" s="226" t="s">
        <v>68</v>
      </c>
      <c r="C15" s="148">
        <v>2</v>
      </c>
      <c r="D15" s="148">
        <v>1</v>
      </c>
      <c r="E15" s="148"/>
      <c r="F15" s="149"/>
      <c r="G15" s="227">
        <v>4</v>
      </c>
      <c r="H15" s="228">
        <f t="shared" si="3"/>
        <v>120</v>
      </c>
      <c r="I15" s="229">
        <f t="shared" si="4"/>
        <v>60</v>
      </c>
      <c r="J15" s="230">
        <v>16</v>
      </c>
      <c r="K15" s="230"/>
      <c r="L15" s="231">
        <v>44</v>
      </c>
      <c r="M15" s="232">
        <f t="shared" si="5"/>
        <v>60</v>
      </c>
      <c r="N15" s="147">
        <v>1</v>
      </c>
      <c r="O15" s="148">
        <v>3</v>
      </c>
      <c r="P15" s="148"/>
      <c r="Q15" s="149"/>
      <c r="R15" s="149"/>
      <c r="S15" s="211"/>
      <c r="T15" s="65">
        <f t="shared" si="6"/>
        <v>0.5</v>
      </c>
      <c r="U15" s="70">
        <f t="shared" si="1"/>
        <v>40</v>
      </c>
      <c r="V15" s="70">
        <f t="shared" si="2"/>
        <v>60</v>
      </c>
      <c r="W15" s="150">
        <v>1</v>
      </c>
      <c r="X15" s="150">
        <v>3</v>
      </c>
      <c r="Y15" s="150"/>
      <c r="Z15" s="150"/>
      <c r="AA15" s="150"/>
      <c r="AB15" s="150"/>
    </row>
    <row r="16" spans="1:28" s="195" customFormat="1">
      <c r="A16" s="212" t="s">
        <v>70</v>
      </c>
      <c r="B16" s="233" t="s">
        <v>63</v>
      </c>
      <c r="C16" s="193"/>
      <c r="D16" s="191">
        <v>2</v>
      </c>
      <c r="E16" s="193"/>
      <c r="F16" s="234"/>
      <c r="G16" s="192">
        <v>4</v>
      </c>
      <c r="H16" s="221">
        <f>G16*30</f>
        <v>120</v>
      </c>
      <c r="I16" s="222">
        <f>SUM(J16:L16)</f>
        <v>44</v>
      </c>
      <c r="J16" s="223">
        <v>30</v>
      </c>
      <c r="K16" s="223"/>
      <c r="L16" s="224">
        <v>14</v>
      </c>
      <c r="M16" s="215">
        <f>H16-I16</f>
        <v>76</v>
      </c>
      <c r="N16" s="235"/>
      <c r="O16" s="191">
        <v>3</v>
      </c>
      <c r="P16" s="193"/>
      <c r="Q16" s="236"/>
      <c r="R16" s="234"/>
      <c r="S16" s="237"/>
      <c r="T16" s="65">
        <f>I16/H16</f>
        <v>0.36666666666666664</v>
      </c>
      <c r="U16" s="70">
        <f t="shared" si="1"/>
        <v>40</v>
      </c>
      <c r="V16" s="70">
        <f t="shared" si="2"/>
        <v>60</v>
      </c>
      <c r="W16" s="150"/>
      <c r="X16" s="150">
        <v>4</v>
      </c>
      <c r="Y16" s="150"/>
      <c r="Z16" s="150"/>
      <c r="AA16" s="150"/>
      <c r="AB16" s="150"/>
    </row>
    <row r="17" spans="1:32" s="67" customFormat="1">
      <c r="A17" s="212" t="s">
        <v>71</v>
      </c>
      <c r="B17" s="153" t="s">
        <v>257</v>
      </c>
      <c r="C17" s="148"/>
      <c r="D17" s="148">
        <v>2</v>
      </c>
      <c r="E17" s="148"/>
      <c r="F17" s="149"/>
      <c r="G17" s="227">
        <v>4</v>
      </c>
      <c r="H17" s="228">
        <f t="shared" si="3"/>
        <v>120</v>
      </c>
      <c r="I17" s="229">
        <f t="shared" si="4"/>
        <v>44</v>
      </c>
      <c r="J17" s="230">
        <v>30</v>
      </c>
      <c r="K17" s="230"/>
      <c r="L17" s="231">
        <v>14</v>
      </c>
      <c r="M17" s="232">
        <f t="shared" si="5"/>
        <v>76</v>
      </c>
      <c r="N17" s="147"/>
      <c r="O17" s="148">
        <v>3</v>
      </c>
      <c r="P17" s="148"/>
      <c r="Q17" s="149"/>
      <c r="R17" s="149"/>
      <c r="S17" s="211"/>
      <c r="T17" s="65">
        <f t="shared" si="6"/>
        <v>0.36666666666666664</v>
      </c>
      <c r="U17" s="70">
        <f t="shared" si="1"/>
        <v>40</v>
      </c>
      <c r="V17" s="70">
        <f t="shared" si="2"/>
        <v>60</v>
      </c>
      <c r="W17" s="150"/>
      <c r="X17" s="150">
        <v>4</v>
      </c>
      <c r="Y17" s="150"/>
      <c r="Z17" s="150" t="s">
        <v>139</v>
      </c>
      <c r="AA17" s="150"/>
      <c r="AB17" s="150"/>
    </row>
    <row r="18" spans="1:32" s="67" customFormat="1" ht="18" customHeight="1">
      <c r="A18" s="212" t="s">
        <v>99</v>
      </c>
      <c r="B18" s="238" t="s">
        <v>171</v>
      </c>
      <c r="C18" s="152">
        <v>3</v>
      </c>
      <c r="D18" s="150"/>
      <c r="E18" s="150"/>
      <c r="F18" s="152"/>
      <c r="G18" s="186">
        <v>4</v>
      </c>
      <c r="H18" s="152">
        <f t="shared" si="3"/>
        <v>120</v>
      </c>
      <c r="I18" s="188">
        <f t="shared" si="4"/>
        <v>44</v>
      </c>
      <c r="J18" s="152">
        <v>30</v>
      </c>
      <c r="K18" s="150"/>
      <c r="L18" s="152">
        <v>14</v>
      </c>
      <c r="M18" s="232">
        <f t="shared" si="5"/>
        <v>76</v>
      </c>
      <c r="N18" s="152"/>
      <c r="O18" s="150"/>
      <c r="P18" s="150">
        <v>3</v>
      </c>
      <c r="Q18" s="152"/>
      <c r="R18" s="150"/>
      <c r="S18" s="151"/>
      <c r="T18" s="65">
        <f>I18/H18</f>
        <v>0.36666666666666664</v>
      </c>
      <c r="U18" s="70">
        <f t="shared" si="1"/>
        <v>40</v>
      </c>
      <c r="V18" s="70">
        <f t="shared" si="2"/>
        <v>60</v>
      </c>
      <c r="W18" s="150"/>
      <c r="X18" s="150"/>
      <c r="Y18" s="150">
        <v>4</v>
      </c>
      <c r="Z18" s="150"/>
      <c r="AA18" s="150"/>
      <c r="AB18" s="150"/>
    </row>
    <row r="19" spans="1:32" s="67" customFormat="1">
      <c r="A19" s="212" t="s">
        <v>100</v>
      </c>
      <c r="B19" s="153" t="s">
        <v>133</v>
      </c>
      <c r="C19" s="177">
        <v>6</v>
      </c>
      <c r="D19" s="148">
        <v>4.5</v>
      </c>
      <c r="E19" s="148"/>
      <c r="F19" s="149"/>
      <c r="G19" s="227">
        <v>5</v>
      </c>
      <c r="H19" s="228">
        <f t="shared" si="3"/>
        <v>150</v>
      </c>
      <c r="I19" s="229">
        <f t="shared" si="4"/>
        <v>54</v>
      </c>
      <c r="J19" s="230"/>
      <c r="K19" s="230"/>
      <c r="L19" s="231">
        <v>54</v>
      </c>
      <c r="M19" s="232">
        <f>H19-I19</f>
        <v>96</v>
      </c>
      <c r="N19" s="147"/>
      <c r="O19" s="148"/>
      <c r="P19" s="148"/>
      <c r="Q19" s="149">
        <v>2</v>
      </c>
      <c r="R19" s="149">
        <v>1</v>
      </c>
      <c r="S19" s="211">
        <v>1</v>
      </c>
      <c r="T19" s="65">
        <f>I19/H19</f>
        <v>0.36</v>
      </c>
      <c r="U19" s="70">
        <f t="shared" si="1"/>
        <v>50</v>
      </c>
      <c r="V19" s="70">
        <f t="shared" si="2"/>
        <v>75</v>
      </c>
      <c r="W19" s="150"/>
      <c r="X19" s="150"/>
      <c r="Y19" s="150"/>
      <c r="Z19" s="150">
        <v>3</v>
      </c>
      <c r="AA19" s="150">
        <v>1.5</v>
      </c>
      <c r="AB19" s="150">
        <v>0.5</v>
      </c>
    </row>
    <row r="20" spans="1:32" s="67" customFormat="1" ht="31.2">
      <c r="A20" s="212" t="s">
        <v>102</v>
      </c>
      <c r="B20" s="226" t="s">
        <v>101</v>
      </c>
      <c r="C20" s="148"/>
      <c r="D20" s="148">
        <v>5</v>
      </c>
      <c r="E20" s="148"/>
      <c r="F20" s="149"/>
      <c r="G20" s="227">
        <v>4</v>
      </c>
      <c r="H20" s="228">
        <f t="shared" si="3"/>
        <v>120</v>
      </c>
      <c r="I20" s="229">
        <f t="shared" si="4"/>
        <v>44</v>
      </c>
      <c r="J20" s="230">
        <v>30</v>
      </c>
      <c r="K20" s="230"/>
      <c r="L20" s="231">
        <v>14</v>
      </c>
      <c r="M20" s="232">
        <f t="shared" si="5"/>
        <v>76</v>
      </c>
      <c r="N20" s="147"/>
      <c r="O20" s="148"/>
      <c r="P20" s="148"/>
      <c r="Q20" s="149"/>
      <c r="R20" s="149">
        <v>3</v>
      </c>
      <c r="S20" s="211"/>
      <c r="T20" s="65">
        <f t="shared" si="6"/>
        <v>0.36666666666666664</v>
      </c>
      <c r="U20" s="70">
        <f t="shared" si="1"/>
        <v>40</v>
      </c>
      <c r="V20" s="70">
        <f t="shared" si="2"/>
        <v>60</v>
      </c>
      <c r="W20" s="150"/>
      <c r="X20" s="150"/>
      <c r="Y20" s="150"/>
      <c r="Z20" s="150"/>
      <c r="AA20" s="150">
        <v>4</v>
      </c>
      <c r="AB20" s="150"/>
    </row>
    <row r="21" spans="1:32" s="67" customFormat="1">
      <c r="A21" s="212" t="s">
        <v>104</v>
      </c>
      <c r="B21" s="239" t="s">
        <v>173</v>
      </c>
      <c r="C21" s="148"/>
      <c r="D21" s="218">
        <v>6</v>
      </c>
      <c r="E21" s="218"/>
      <c r="F21" s="240"/>
      <c r="G21" s="220">
        <v>3</v>
      </c>
      <c r="H21" s="241">
        <f t="shared" si="3"/>
        <v>90</v>
      </c>
      <c r="I21" s="229">
        <f t="shared" si="4"/>
        <v>30</v>
      </c>
      <c r="J21" s="242">
        <v>16</v>
      </c>
      <c r="K21" s="242"/>
      <c r="L21" s="243">
        <v>14</v>
      </c>
      <c r="M21" s="244">
        <f t="shared" si="5"/>
        <v>60</v>
      </c>
      <c r="N21" s="240"/>
      <c r="O21" s="218"/>
      <c r="P21" s="218"/>
      <c r="Q21" s="240"/>
      <c r="R21" s="219"/>
      <c r="S21" s="245">
        <v>3</v>
      </c>
      <c r="T21" s="65">
        <f t="shared" si="6"/>
        <v>0.33333333333333331</v>
      </c>
      <c r="U21" s="70">
        <f t="shared" si="1"/>
        <v>30</v>
      </c>
      <c r="V21" s="70">
        <f t="shared" si="2"/>
        <v>45</v>
      </c>
      <c r="W21" s="150"/>
      <c r="X21" s="150"/>
      <c r="Y21" s="150"/>
      <c r="Z21" s="150"/>
      <c r="AA21" s="150"/>
      <c r="AB21" s="150">
        <v>3</v>
      </c>
    </row>
    <row r="22" spans="1:32" s="67" customFormat="1" ht="18" customHeight="1" thickBot="1">
      <c r="A22" s="212" t="s">
        <v>160</v>
      </c>
      <c r="B22" s="246" t="s">
        <v>165</v>
      </c>
      <c r="C22" s="150">
        <v>6</v>
      </c>
      <c r="D22" s="150"/>
      <c r="E22" s="150"/>
      <c r="F22" s="152"/>
      <c r="G22" s="186">
        <v>3</v>
      </c>
      <c r="H22" s="152">
        <f t="shared" si="3"/>
        <v>90</v>
      </c>
      <c r="I22" s="188">
        <f t="shared" si="4"/>
        <v>30</v>
      </c>
      <c r="J22" s="152">
        <v>16</v>
      </c>
      <c r="K22" s="150"/>
      <c r="L22" s="152">
        <v>14</v>
      </c>
      <c r="M22" s="244">
        <f t="shared" si="5"/>
        <v>60</v>
      </c>
      <c r="N22" s="152"/>
      <c r="O22" s="150"/>
      <c r="P22" s="150"/>
      <c r="Q22" s="152"/>
      <c r="R22" s="150"/>
      <c r="S22" s="151">
        <v>3</v>
      </c>
      <c r="T22" s="65">
        <f>I22/H22</f>
        <v>0.33333333333333331</v>
      </c>
      <c r="U22" s="70">
        <f>H22/3</f>
        <v>30</v>
      </c>
      <c r="V22" s="70">
        <f>H22/2</f>
        <v>45</v>
      </c>
      <c r="W22" s="150"/>
      <c r="X22" s="150"/>
      <c r="Y22" s="150"/>
      <c r="Z22" s="150"/>
      <c r="AA22" s="150"/>
      <c r="AB22" s="150">
        <v>3</v>
      </c>
    </row>
    <row r="23" spans="1:32" s="67" customFormat="1" ht="21" customHeight="1" thickBot="1">
      <c r="A23" s="480" t="s">
        <v>140</v>
      </c>
      <c r="B23" s="481"/>
      <c r="C23" s="180">
        <v>5</v>
      </c>
      <c r="D23" s="180">
        <v>12</v>
      </c>
      <c r="E23" s="180"/>
      <c r="F23" s="181"/>
      <c r="G23" s="160">
        <f t="shared" ref="G23:S23" si="7">SUM(G11:G22)</f>
        <v>46</v>
      </c>
      <c r="H23" s="247">
        <f t="shared" si="7"/>
        <v>1380</v>
      </c>
      <c r="I23" s="158">
        <f t="shared" si="7"/>
        <v>530</v>
      </c>
      <c r="J23" s="158">
        <f t="shared" si="7"/>
        <v>244</v>
      </c>
      <c r="K23" s="158">
        <f t="shared" si="7"/>
        <v>0</v>
      </c>
      <c r="L23" s="162">
        <f t="shared" si="7"/>
        <v>286</v>
      </c>
      <c r="M23" s="160">
        <f t="shared" si="7"/>
        <v>850</v>
      </c>
      <c r="N23" s="247">
        <f t="shared" si="7"/>
        <v>8</v>
      </c>
      <c r="O23" s="158">
        <f t="shared" si="7"/>
        <v>14</v>
      </c>
      <c r="P23" s="158">
        <f t="shared" si="7"/>
        <v>3</v>
      </c>
      <c r="Q23" s="158">
        <f t="shared" si="7"/>
        <v>2</v>
      </c>
      <c r="R23" s="158">
        <f t="shared" si="7"/>
        <v>4</v>
      </c>
      <c r="S23" s="165">
        <f t="shared" si="7"/>
        <v>7</v>
      </c>
      <c r="T23" s="195"/>
      <c r="U23" s="196"/>
      <c r="V23" s="196"/>
      <c r="W23" s="150"/>
      <c r="X23" s="150"/>
      <c r="Y23" s="150"/>
      <c r="Z23" s="150"/>
      <c r="AA23" s="150"/>
      <c r="AB23" s="150"/>
    </row>
    <row r="24" spans="1:32" s="67" customFormat="1" ht="19.5" customHeight="1" thickBot="1">
      <c r="A24" s="482" t="s">
        <v>141</v>
      </c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4"/>
      <c r="R24" s="484"/>
      <c r="S24" s="485"/>
      <c r="T24" s="195"/>
      <c r="U24" s="196"/>
      <c r="V24" s="196"/>
      <c r="W24" s="150"/>
      <c r="X24" s="150"/>
      <c r="Y24" s="150"/>
      <c r="Z24" s="150"/>
      <c r="AA24" s="150"/>
      <c r="AB24" s="150"/>
      <c r="AF24" s="67" t="s">
        <v>167</v>
      </c>
    </row>
    <row r="25" spans="1:32" s="67" customFormat="1" ht="22.5" customHeight="1" thickBot="1">
      <c r="A25" s="156"/>
      <c r="B25" s="157" t="s">
        <v>142</v>
      </c>
      <c r="C25" s="158"/>
      <c r="D25" s="158">
        <v>1</v>
      </c>
      <c r="E25" s="158"/>
      <c r="F25" s="159"/>
      <c r="G25" s="160">
        <f t="shared" ref="G25:S25" si="8">SUM(G26:G26)</f>
        <v>5</v>
      </c>
      <c r="H25" s="161">
        <f>G25*30</f>
        <v>150</v>
      </c>
      <c r="I25" s="158">
        <f>SUM(J25:L25)</f>
        <v>52</v>
      </c>
      <c r="J25" s="158">
        <f t="shared" si="8"/>
        <v>30</v>
      </c>
      <c r="K25" s="158">
        <f t="shared" si="8"/>
        <v>0</v>
      </c>
      <c r="L25" s="162">
        <f t="shared" si="8"/>
        <v>22</v>
      </c>
      <c r="M25" s="160">
        <f t="shared" si="8"/>
        <v>98</v>
      </c>
      <c r="N25" s="163">
        <f t="shared" si="8"/>
        <v>0</v>
      </c>
      <c r="O25" s="158">
        <f t="shared" si="8"/>
        <v>0</v>
      </c>
      <c r="P25" s="164">
        <f t="shared" si="8"/>
        <v>3.5</v>
      </c>
      <c r="Q25" s="158">
        <f t="shared" si="8"/>
        <v>0</v>
      </c>
      <c r="R25" s="158">
        <f t="shared" si="8"/>
        <v>0</v>
      </c>
      <c r="S25" s="165">
        <f t="shared" si="8"/>
        <v>0</v>
      </c>
      <c r="T25" s="195"/>
      <c r="U25" s="196"/>
      <c r="V25" s="196"/>
      <c r="W25" s="150"/>
      <c r="X25" s="150"/>
      <c r="Y25" s="150"/>
      <c r="Z25" s="150"/>
      <c r="AA25" s="150"/>
      <c r="AB25" s="150"/>
    </row>
    <row r="26" spans="1:32" s="67" customFormat="1" ht="38.4" customHeight="1" thickBot="1">
      <c r="A26" s="166" t="s">
        <v>108</v>
      </c>
      <c r="B26" s="167" t="s">
        <v>143</v>
      </c>
      <c r="C26" s="168"/>
      <c r="D26" s="169">
        <v>3</v>
      </c>
      <c r="E26" s="168"/>
      <c r="F26" s="170"/>
      <c r="G26" s="171">
        <v>5</v>
      </c>
      <c r="H26" s="172">
        <f>G26*30</f>
        <v>150</v>
      </c>
      <c r="I26" s="173">
        <f>SUM(J26:L26)</f>
        <v>52</v>
      </c>
      <c r="J26" s="174">
        <v>30</v>
      </c>
      <c r="K26" s="174"/>
      <c r="L26" s="175">
        <v>22</v>
      </c>
      <c r="M26" s="176">
        <f>H26-I26</f>
        <v>98</v>
      </c>
      <c r="N26" s="172"/>
      <c r="O26" s="169" t="s">
        <v>139</v>
      </c>
      <c r="P26" s="177">
        <v>3.5</v>
      </c>
      <c r="Q26" s="178"/>
      <c r="R26" s="178"/>
      <c r="S26" s="179"/>
      <c r="T26" s="65">
        <f>I26/H26</f>
        <v>0.34666666666666668</v>
      </c>
      <c r="U26" s="70">
        <f>H26/3</f>
        <v>50</v>
      </c>
      <c r="V26" s="70">
        <f>H26/2</f>
        <v>75</v>
      </c>
      <c r="W26" s="150"/>
      <c r="X26" s="150" t="s">
        <v>139</v>
      </c>
      <c r="Y26" s="150">
        <v>5</v>
      </c>
      <c r="Z26" s="150"/>
      <c r="AA26" s="150"/>
      <c r="AB26" s="150"/>
    </row>
    <row r="27" spans="1:32" s="67" customFormat="1" ht="19.5" customHeight="1" thickBot="1">
      <c r="A27" s="471" t="s">
        <v>144</v>
      </c>
      <c r="B27" s="472"/>
      <c r="C27" s="248">
        <f t="shared" ref="C27:S27" si="9">C25+C23</f>
        <v>5</v>
      </c>
      <c r="D27" s="180">
        <f t="shared" si="9"/>
        <v>13</v>
      </c>
      <c r="E27" s="180">
        <f t="shared" si="9"/>
        <v>0</v>
      </c>
      <c r="F27" s="248">
        <f t="shared" si="9"/>
        <v>0</v>
      </c>
      <c r="G27" s="249">
        <f t="shared" si="9"/>
        <v>51</v>
      </c>
      <c r="H27" s="248">
        <f t="shared" si="9"/>
        <v>1530</v>
      </c>
      <c r="I27" s="180">
        <f t="shared" si="9"/>
        <v>582</v>
      </c>
      <c r="J27" s="248">
        <f t="shared" si="9"/>
        <v>274</v>
      </c>
      <c r="K27" s="180">
        <f t="shared" si="9"/>
        <v>0</v>
      </c>
      <c r="L27" s="248">
        <f t="shared" si="9"/>
        <v>308</v>
      </c>
      <c r="M27" s="249">
        <f t="shared" si="9"/>
        <v>948</v>
      </c>
      <c r="N27" s="182">
        <f t="shared" si="9"/>
        <v>8</v>
      </c>
      <c r="O27" s="158">
        <f t="shared" si="9"/>
        <v>14</v>
      </c>
      <c r="P27" s="164">
        <f t="shared" si="9"/>
        <v>6.5</v>
      </c>
      <c r="Q27" s="158">
        <f t="shared" si="9"/>
        <v>2</v>
      </c>
      <c r="R27" s="158">
        <f t="shared" si="9"/>
        <v>4</v>
      </c>
      <c r="S27" s="165">
        <f t="shared" si="9"/>
        <v>7</v>
      </c>
      <c r="T27" s="195"/>
      <c r="U27" s="196"/>
      <c r="V27" s="196"/>
      <c r="W27" s="150"/>
      <c r="X27" s="150"/>
      <c r="Y27" s="150"/>
      <c r="Z27" s="150"/>
      <c r="AA27" s="150"/>
      <c r="AB27" s="150"/>
    </row>
    <row r="28" spans="1:32" s="67" customFormat="1" ht="20.25" customHeight="1" thickBot="1">
      <c r="A28" s="468" t="s">
        <v>145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70"/>
      <c r="T28" s="195"/>
      <c r="U28" s="196"/>
      <c r="V28" s="196"/>
      <c r="W28" s="150"/>
      <c r="X28" s="150"/>
      <c r="Y28" s="150"/>
      <c r="Z28" s="150"/>
      <c r="AA28" s="150"/>
      <c r="AB28" s="150"/>
    </row>
    <row r="29" spans="1:32" s="67" customFormat="1" ht="18.75" customHeight="1" thickBot="1">
      <c r="A29" s="486" t="s">
        <v>146</v>
      </c>
      <c r="B29" s="517"/>
      <c r="C29" s="517"/>
      <c r="D29" s="517"/>
      <c r="E29" s="517"/>
      <c r="F29" s="517"/>
      <c r="G29" s="517"/>
      <c r="H29" s="517"/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8"/>
      <c r="T29" s="195"/>
      <c r="U29" s="196"/>
      <c r="V29" s="196"/>
      <c r="W29" s="150"/>
      <c r="X29" s="150"/>
      <c r="Y29" s="150"/>
      <c r="Z29" s="150"/>
      <c r="AA29" s="150"/>
      <c r="AB29" s="150"/>
    </row>
    <row r="30" spans="1:32" s="67" customFormat="1" ht="18" customHeight="1">
      <c r="A30" s="250" t="s">
        <v>73</v>
      </c>
      <c r="B30" s="251" t="s">
        <v>175</v>
      </c>
      <c r="C30" s="189"/>
      <c r="D30" s="191">
        <v>1</v>
      </c>
      <c r="E30" s="191"/>
      <c r="F30" s="189"/>
      <c r="G30" s="192">
        <v>3</v>
      </c>
      <c r="H30" s="189">
        <f t="shared" ref="H30:H45" si="10">G30*30</f>
        <v>90</v>
      </c>
      <c r="I30" s="193">
        <f t="shared" ref="I30:I45" si="11">SUM(J30:L30)</f>
        <v>30</v>
      </c>
      <c r="J30" s="189">
        <v>16</v>
      </c>
      <c r="K30" s="191"/>
      <c r="L30" s="189">
        <v>14</v>
      </c>
      <c r="M30" s="194">
        <f>H30-I30</f>
        <v>60</v>
      </c>
      <c r="N30" s="189">
        <v>2</v>
      </c>
      <c r="O30" s="191"/>
      <c r="P30" s="191"/>
      <c r="Q30" s="189"/>
      <c r="R30" s="191"/>
      <c r="S30" s="216"/>
      <c r="T30" s="65">
        <f t="shared" ref="T30:T37" si="12">I30/H30</f>
        <v>0.33333333333333331</v>
      </c>
      <c r="U30" s="70">
        <f>H30/3</f>
        <v>30</v>
      </c>
      <c r="V30" s="70">
        <f>H30/2</f>
        <v>45</v>
      </c>
      <c r="W30" s="150">
        <v>3</v>
      </c>
      <c r="X30" s="150"/>
      <c r="Y30" s="150"/>
      <c r="Z30" s="150"/>
      <c r="AA30" s="150"/>
      <c r="AB30" s="150"/>
    </row>
    <row r="31" spans="1:32" s="67" customFormat="1" ht="18" customHeight="1">
      <c r="A31" s="250" t="s">
        <v>74</v>
      </c>
      <c r="B31" s="154" t="s">
        <v>258</v>
      </c>
      <c r="C31" s="152">
        <v>2</v>
      </c>
      <c r="D31" s="150">
        <v>1</v>
      </c>
      <c r="E31" s="150"/>
      <c r="F31" s="152"/>
      <c r="G31" s="186">
        <v>6</v>
      </c>
      <c r="H31" s="152">
        <f t="shared" si="10"/>
        <v>180</v>
      </c>
      <c r="I31" s="188">
        <f t="shared" si="11"/>
        <v>60</v>
      </c>
      <c r="J31" s="152">
        <v>40</v>
      </c>
      <c r="K31" s="150"/>
      <c r="L31" s="152">
        <v>20</v>
      </c>
      <c r="M31" s="190">
        <f>H31-I31</f>
        <v>120</v>
      </c>
      <c r="N31" s="152">
        <v>4</v>
      </c>
      <c r="O31" s="150"/>
      <c r="P31" s="150"/>
      <c r="Q31" s="152"/>
      <c r="R31" s="150"/>
      <c r="S31" s="151"/>
      <c r="T31" s="65">
        <f t="shared" si="12"/>
        <v>0.33333333333333331</v>
      </c>
      <c r="U31" s="70">
        <f>H31/3</f>
        <v>60</v>
      </c>
      <c r="V31" s="70">
        <f>H31/2</f>
        <v>90</v>
      </c>
      <c r="W31" s="150">
        <v>3</v>
      </c>
      <c r="X31" s="150">
        <v>3</v>
      </c>
      <c r="Y31" s="150"/>
      <c r="Z31" s="150"/>
      <c r="AA31" s="150"/>
      <c r="AB31" s="150"/>
    </row>
    <row r="32" spans="1:32" s="67" customFormat="1" ht="18" customHeight="1">
      <c r="A32" s="250" t="s">
        <v>75</v>
      </c>
      <c r="B32" s="251" t="s">
        <v>177</v>
      </c>
      <c r="C32" s="189">
        <v>1</v>
      </c>
      <c r="D32" s="191"/>
      <c r="E32" s="191"/>
      <c r="F32" s="189"/>
      <c r="G32" s="192">
        <v>4</v>
      </c>
      <c r="H32" s="152">
        <f t="shared" si="10"/>
        <v>120</v>
      </c>
      <c r="I32" s="188">
        <f t="shared" si="11"/>
        <v>46</v>
      </c>
      <c r="J32" s="189"/>
      <c r="K32" s="191"/>
      <c r="L32" s="189">
        <v>46</v>
      </c>
      <c r="M32" s="190">
        <f>H32-I32</f>
        <v>74</v>
      </c>
      <c r="N32" s="189">
        <v>3</v>
      </c>
      <c r="O32" s="191"/>
      <c r="P32" s="191"/>
      <c r="Q32" s="189"/>
      <c r="R32" s="191"/>
      <c r="S32" s="216"/>
      <c r="T32" s="65">
        <f t="shared" si="12"/>
        <v>0.38333333333333336</v>
      </c>
      <c r="U32" s="70">
        <f>H32/3</f>
        <v>40</v>
      </c>
      <c r="V32" s="70">
        <f>H32/2</f>
        <v>60</v>
      </c>
      <c r="W32" s="150">
        <v>4</v>
      </c>
      <c r="X32" s="150"/>
      <c r="Y32" s="150"/>
      <c r="Z32" s="150"/>
      <c r="AA32" s="150"/>
      <c r="AB32" s="150"/>
    </row>
    <row r="33" spans="1:28" s="67" customFormat="1" ht="18" customHeight="1">
      <c r="A33" s="250" t="s">
        <v>76</v>
      </c>
      <c r="B33" s="251" t="s">
        <v>161</v>
      </c>
      <c r="C33" s="189"/>
      <c r="D33" s="191">
        <v>1</v>
      </c>
      <c r="E33" s="191"/>
      <c r="F33" s="189"/>
      <c r="G33" s="192">
        <v>6</v>
      </c>
      <c r="H33" s="189">
        <f t="shared" si="10"/>
        <v>180</v>
      </c>
      <c r="I33" s="193">
        <f t="shared" si="11"/>
        <v>60</v>
      </c>
      <c r="J33" s="189">
        <v>20</v>
      </c>
      <c r="K33" s="191"/>
      <c r="L33" s="189">
        <v>40</v>
      </c>
      <c r="M33" s="194">
        <f>H33-I33</f>
        <v>120</v>
      </c>
      <c r="N33" s="189">
        <v>4</v>
      </c>
      <c r="O33" s="191"/>
      <c r="P33" s="191"/>
      <c r="Q33" s="189"/>
      <c r="R33" s="191"/>
      <c r="S33" s="216"/>
      <c r="T33" s="65">
        <f t="shared" si="12"/>
        <v>0.33333333333333331</v>
      </c>
      <c r="U33" s="70">
        <f>H33/3</f>
        <v>60</v>
      </c>
      <c r="V33" s="70">
        <f>H33/2</f>
        <v>90</v>
      </c>
      <c r="W33" s="150">
        <v>6</v>
      </c>
      <c r="X33" s="150"/>
      <c r="Y33" s="150"/>
      <c r="Z33" s="150"/>
      <c r="AA33" s="150"/>
      <c r="AB33" s="150"/>
    </row>
    <row r="34" spans="1:28" s="67" customFormat="1" ht="18" customHeight="1">
      <c r="A34" s="250" t="s">
        <v>77</v>
      </c>
      <c r="B34" s="154" t="s">
        <v>164</v>
      </c>
      <c r="C34" s="152"/>
      <c r="D34" s="150">
        <v>2</v>
      </c>
      <c r="E34" s="150"/>
      <c r="F34" s="152"/>
      <c r="G34" s="186">
        <v>4</v>
      </c>
      <c r="H34" s="152">
        <f t="shared" si="10"/>
        <v>120</v>
      </c>
      <c r="I34" s="188">
        <f t="shared" si="11"/>
        <v>46</v>
      </c>
      <c r="J34" s="152">
        <v>16</v>
      </c>
      <c r="K34" s="150"/>
      <c r="L34" s="152">
        <v>30</v>
      </c>
      <c r="M34" s="190">
        <f>H34-I34</f>
        <v>74</v>
      </c>
      <c r="N34" s="152"/>
      <c r="O34" s="150">
        <v>3</v>
      </c>
      <c r="P34" s="150"/>
      <c r="Q34" s="152"/>
      <c r="R34" s="150"/>
      <c r="S34" s="151"/>
      <c r="T34" s="65">
        <f t="shared" si="12"/>
        <v>0.38333333333333336</v>
      </c>
      <c r="U34" s="70">
        <f>H34/3</f>
        <v>40</v>
      </c>
      <c r="V34" s="70">
        <f>H34/2</f>
        <v>60</v>
      </c>
      <c r="W34" s="150"/>
      <c r="X34" s="150">
        <v>4</v>
      </c>
      <c r="Y34" s="150"/>
      <c r="Z34" s="150"/>
      <c r="AA34" s="150"/>
      <c r="AB34" s="150"/>
    </row>
    <row r="35" spans="1:28" s="67" customFormat="1" ht="18" customHeight="1">
      <c r="A35" s="250" t="s">
        <v>78</v>
      </c>
      <c r="B35" s="154" t="s">
        <v>163</v>
      </c>
      <c r="C35" s="152">
        <v>3</v>
      </c>
      <c r="D35" s="150">
        <v>2</v>
      </c>
      <c r="E35" s="150"/>
      <c r="F35" s="152"/>
      <c r="G35" s="186">
        <v>6</v>
      </c>
      <c r="H35" s="152">
        <f t="shared" si="10"/>
        <v>180</v>
      </c>
      <c r="I35" s="188">
        <f t="shared" si="11"/>
        <v>76</v>
      </c>
      <c r="J35" s="152">
        <v>20</v>
      </c>
      <c r="K35" s="150"/>
      <c r="L35" s="152">
        <v>56</v>
      </c>
      <c r="M35" s="190">
        <f t="shared" ref="M35:M43" si="13">H35-I35</f>
        <v>104</v>
      </c>
      <c r="N35" s="152"/>
      <c r="O35" s="150">
        <v>2</v>
      </c>
      <c r="P35" s="150">
        <v>3</v>
      </c>
      <c r="Q35" s="152"/>
      <c r="R35" s="150"/>
      <c r="S35" s="151"/>
      <c r="T35" s="65">
        <f t="shared" si="12"/>
        <v>0.42222222222222222</v>
      </c>
      <c r="U35" s="70">
        <f t="shared" ref="U35:U43" si="14">H35/3</f>
        <v>60</v>
      </c>
      <c r="V35" s="70">
        <f t="shared" ref="V35:V43" si="15">H35/2</f>
        <v>90</v>
      </c>
      <c r="W35" s="150"/>
      <c r="X35" s="150">
        <v>2</v>
      </c>
      <c r="Y35" s="150">
        <v>4</v>
      </c>
      <c r="Z35" s="150"/>
      <c r="AA35" s="150"/>
      <c r="AB35" s="150"/>
    </row>
    <row r="36" spans="1:28" s="67" customFormat="1" ht="18" customHeight="1">
      <c r="A36" s="263" t="s">
        <v>79</v>
      </c>
      <c r="B36" s="154" t="s">
        <v>261</v>
      </c>
      <c r="C36" s="152">
        <v>3</v>
      </c>
      <c r="D36" s="150">
        <v>2</v>
      </c>
      <c r="E36" s="150"/>
      <c r="F36" s="152"/>
      <c r="G36" s="186">
        <v>6</v>
      </c>
      <c r="H36" s="152">
        <f t="shared" si="10"/>
        <v>180</v>
      </c>
      <c r="I36" s="188">
        <f t="shared" si="11"/>
        <v>76</v>
      </c>
      <c r="J36" s="152">
        <v>20</v>
      </c>
      <c r="K36" s="150"/>
      <c r="L36" s="152">
        <v>56</v>
      </c>
      <c r="M36" s="190">
        <f t="shared" si="13"/>
        <v>104</v>
      </c>
      <c r="N36" s="152"/>
      <c r="O36" s="150">
        <v>2</v>
      </c>
      <c r="P36" s="150">
        <v>3</v>
      </c>
      <c r="Q36" s="152"/>
      <c r="R36" s="150"/>
      <c r="S36" s="151"/>
      <c r="T36" s="65">
        <f t="shared" si="12"/>
        <v>0.42222222222222222</v>
      </c>
      <c r="U36" s="70">
        <f t="shared" si="14"/>
        <v>60</v>
      </c>
      <c r="V36" s="70">
        <f t="shared" si="15"/>
        <v>90</v>
      </c>
      <c r="W36" s="150"/>
      <c r="X36" s="150">
        <v>2</v>
      </c>
      <c r="Y36" s="150">
        <v>4</v>
      </c>
      <c r="Z36" s="150"/>
      <c r="AA36" s="150"/>
      <c r="AB36" s="150"/>
    </row>
    <row r="37" spans="1:28" s="67" customFormat="1" ht="19.2" customHeight="1">
      <c r="A37" s="250" t="s">
        <v>80</v>
      </c>
      <c r="B37" s="252" t="s">
        <v>179</v>
      </c>
      <c r="C37" s="150"/>
      <c r="D37" s="150">
        <v>3</v>
      </c>
      <c r="E37" s="150"/>
      <c r="F37" s="152"/>
      <c r="G37" s="186">
        <v>4</v>
      </c>
      <c r="H37" s="152">
        <f>G37*30</f>
        <v>120</v>
      </c>
      <c r="I37" s="188">
        <f>SUM(J37:L37)</f>
        <v>46</v>
      </c>
      <c r="J37" s="152">
        <v>16</v>
      </c>
      <c r="K37" s="150"/>
      <c r="L37" s="152">
        <v>30</v>
      </c>
      <c r="M37" s="190">
        <f>H37-I37</f>
        <v>74</v>
      </c>
      <c r="N37" s="152"/>
      <c r="O37" s="150"/>
      <c r="P37" s="150">
        <v>3</v>
      </c>
      <c r="Q37" s="150"/>
      <c r="R37" s="150"/>
      <c r="S37" s="151"/>
      <c r="T37" s="65">
        <f t="shared" si="12"/>
        <v>0.38333333333333336</v>
      </c>
      <c r="U37" s="70">
        <f>H37/3</f>
        <v>40</v>
      </c>
      <c r="V37" s="70">
        <f>H37/2</f>
        <v>60</v>
      </c>
      <c r="W37" s="150"/>
      <c r="X37" s="150"/>
      <c r="Y37" s="150">
        <v>4</v>
      </c>
      <c r="Z37" s="150"/>
      <c r="AA37" s="150"/>
      <c r="AB37" s="150"/>
    </row>
    <row r="38" spans="1:28" s="67" customFormat="1" ht="18" customHeight="1">
      <c r="A38" s="250" t="s">
        <v>81</v>
      </c>
      <c r="B38" s="154" t="s">
        <v>162</v>
      </c>
      <c r="C38" s="152">
        <v>4</v>
      </c>
      <c r="D38" s="150">
        <v>3</v>
      </c>
      <c r="E38" s="150"/>
      <c r="F38" s="152"/>
      <c r="G38" s="186">
        <v>6</v>
      </c>
      <c r="H38" s="152">
        <f t="shared" si="10"/>
        <v>180</v>
      </c>
      <c r="I38" s="188">
        <f t="shared" si="11"/>
        <v>68</v>
      </c>
      <c r="J38" s="152">
        <v>34</v>
      </c>
      <c r="K38" s="150"/>
      <c r="L38" s="152">
        <v>34</v>
      </c>
      <c r="M38" s="190">
        <f t="shared" si="13"/>
        <v>112</v>
      </c>
      <c r="N38" s="152"/>
      <c r="O38" s="150"/>
      <c r="P38" s="150">
        <v>1</v>
      </c>
      <c r="Q38" s="150">
        <v>3.5</v>
      </c>
      <c r="R38" s="150"/>
      <c r="S38" s="151"/>
      <c r="T38" s="65">
        <f t="shared" ref="T38:T45" si="16">I38/H38</f>
        <v>0.37777777777777777</v>
      </c>
      <c r="U38" s="70">
        <f t="shared" si="14"/>
        <v>60</v>
      </c>
      <c r="V38" s="70">
        <f t="shared" si="15"/>
        <v>90</v>
      </c>
      <c r="W38" s="150"/>
      <c r="X38" s="150"/>
      <c r="Y38" s="150">
        <v>1</v>
      </c>
      <c r="Z38" s="150">
        <v>5</v>
      </c>
      <c r="AA38" s="150"/>
      <c r="AB38" s="150"/>
    </row>
    <row r="39" spans="1:28" s="67" customFormat="1" ht="18" customHeight="1">
      <c r="A39" s="250" t="s">
        <v>82</v>
      </c>
      <c r="B39" s="154" t="s">
        <v>172</v>
      </c>
      <c r="C39" s="152"/>
      <c r="D39" s="150">
        <v>4</v>
      </c>
      <c r="E39" s="150"/>
      <c r="F39" s="152"/>
      <c r="G39" s="186">
        <v>5</v>
      </c>
      <c r="H39" s="152">
        <f>G39*30</f>
        <v>150</v>
      </c>
      <c r="I39" s="188">
        <f>SUM(J39:L39)</f>
        <v>52</v>
      </c>
      <c r="J39" s="152">
        <v>22</v>
      </c>
      <c r="K39" s="150"/>
      <c r="L39" s="152">
        <v>30</v>
      </c>
      <c r="M39" s="190">
        <f>H39-I39</f>
        <v>98</v>
      </c>
      <c r="N39" s="152"/>
      <c r="O39" s="150"/>
      <c r="P39" s="195"/>
      <c r="Q39" s="150">
        <v>3.5</v>
      </c>
      <c r="R39" s="150"/>
      <c r="S39" s="151"/>
      <c r="T39" s="65">
        <f t="shared" si="16"/>
        <v>0.34666666666666668</v>
      </c>
      <c r="U39" s="70">
        <f>H39/3</f>
        <v>50</v>
      </c>
      <c r="V39" s="70">
        <f>H39/2</f>
        <v>75</v>
      </c>
      <c r="W39" s="150"/>
      <c r="X39" s="150"/>
      <c r="Y39" s="150"/>
      <c r="Z39" s="150">
        <v>5</v>
      </c>
      <c r="AA39" s="150"/>
      <c r="AB39" s="150"/>
    </row>
    <row r="40" spans="1:28" s="67" customFormat="1" ht="18" customHeight="1">
      <c r="A40" s="250" t="s">
        <v>83</v>
      </c>
      <c r="B40" s="154" t="s">
        <v>262</v>
      </c>
      <c r="C40" s="152">
        <v>5</v>
      </c>
      <c r="D40" s="150">
        <v>4</v>
      </c>
      <c r="E40" s="150"/>
      <c r="F40" s="152"/>
      <c r="G40" s="186">
        <v>10</v>
      </c>
      <c r="H40" s="152">
        <f t="shared" si="10"/>
        <v>300</v>
      </c>
      <c r="I40" s="188">
        <f t="shared" si="11"/>
        <v>106</v>
      </c>
      <c r="J40" s="152">
        <v>16</v>
      </c>
      <c r="K40" s="150"/>
      <c r="L40" s="152">
        <v>90</v>
      </c>
      <c r="M40" s="190">
        <f t="shared" si="13"/>
        <v>194</v>
      </c>
      <c r="N40" s="152"/>
      <c r="O40" s="150"/>
      <c r="P40" s="150"/>
      <c r="Q40" s="152">
        <v>4</v>
      </c>
      <c r="R40" s="150">
        <v>3</v>
      </c>
      <c r="S40" s="151"/>
      <c r="T40" s="65">
        <f t="shared" si="16"/>
        <v>0.35333333333333333</v>
      </c>
      <c r="U40" s="70">
        <f t="shared" si="14"/>
        <v>100</v>
      </c>
      <c r="V40" s="70">
        <f t="shared" si="15"/>
        <v>150</v>
      </c>
      <c r="W40" s="150"/>
      <c r="X40" s="150"/>
      <c r="Y40" s="150"/>
      <c r="Z40" s="150">
        <v>5</v>
      </c>
      <c r="AA40" s="150">
        <v>5</v>
      </c>
      <c r="AB40" s="150"/>
    </row>
    <row r="41" spans="1:28" s="67" customFormat="1" ht="18" customHeight="1">
      <c r="A41" s="250" t="s">
        <v>147</v>
      </c>
      <c r="B41" s="154" t="s">
        <v>263</v>
      </c>
      <c r="C41" s="152">
        <v>5</v>
      </c>
      <c r="D41" s="150">
        <v>4</v>
      </c>
      <c r="E41" s="150"/>
      <c r="F41" s="152"/>
      <c r="G41" s="186">
        <v>10</v>
      </c>
      <c r="H41" s="152">
        <f t="shared" si="10"/>
        <v>300</v>
      </c>
      <c r="I41" s="188">
        <f t="shared" si="11"/>
        <v>106</v>
      </c>
      <c r="J41" s="152">
        <v>16</v>
      </c>
      <c r="K41" s="150"/>
      <c r="L41" s="152">
        <v>90</v>
      </c>
      <c r="M41" s="190">
        <f t="shared" si="13"/>
        <v>194</v>
      </c>
      <c r="N41" s="152"/>
      <c r="O41" s="150"/>
      <c r="P41" s="150"/>
      <c r="Q41" s="152">
        <v>4</v>
      </c>
      <c r="R41" s="150">
        <v>3</v>
      </c>
      <c r="S41" s="151"/>
      <c r="T41" s="65">
        <f t="shared" si="16"/>
        <v>0.35333333333333333</v>
      </c>
      <c r="U41" s="70">
        <f t="shared" si="14"/>
        <v>100</v>
      </c>
      <c r="V41" s="70">
        <f t="shared" si="15"/>
        <v>150</v>
      </c>
      <c r="W41" s="150"/>
      <c r="X41" s="150"/>
      <c r="Y41" s="150"/>
      <c r="Z41" s="150">
        <v>5</v>
      </c>
      <c r="AA41" s="150">
        <v>5</v>
      </c>
      <c r="AB41" s="150"/>
    </row>
    <row r="42" spans="1:28" s="67" customFormat="1" ht="18" customHeight="1">
      <c r="A42" s="250" t="s">
        <v>148</v>
      </c>
      <c r="B42" s="238" t="s">
        <v>264</v>
      </c>
      <c r="C42" s="152">
        <v>6</v>
      </c>
      <c r="D42" s="150">
        <v>4.5</v>
      </c>
      <c r="E42" s="150">
        <v>5</v>
      </c>
      <c r="F42" s="152"/>
      <c r="G42" s="186">
        <v>7</v>
      </c>
      <c r="H42" s="152">
        <f t="shared" si="10"/>
        <v>210</v>
      </c>
      <c r="I42" s="188">
        <f t="shared" si="11"/>
        <v>102</v>
      </c>
      <c r="J42" s="152">
        <v>30</v>
      </c>
      <c r="K42" s="150"/>
      <c r="L42" s="152">
        <v>72</v>
      </c>
      <c r="M42" s="190">
        <f>H42-I42</f>
        <v>108</v>
      </c>
      <c r="N42" s="152"/>
      <c r="O42" s="150"/>
      <c r="P42" s="150"/>
      <c r="Q42" s="152">
        <v>3</v>
      </c>
      <c r="R42" s="150">
        <v>3.5</v>
      </c>
      <c r="S42" s="151">
        <v>0.5</v>
      </c>
      <c r="T42" s="65">
        <f t="shared" si="16"/>
        <v>0.48571428571428571</v>
      </c>
      <c r="U42" s="70">
        <f>H42/3</f>
        <v>70</v>
      </c>
      <c r="V42" s="70">
        <f>H42/2</f>
        <v>105</v>
      </c>
      <c r="W42" s="150"/>
      <c r="X42" s="150"/>
      <c r="Y42" s="150"/>
      <c r="Z42" s="150">
        <v>4</v>
      </c>
      <c r="AA42" s="150">
        <v>2.5</v>
      </c>
      <c r="AB42" s="150">
        <v>0.5</v>
      </c>
    </row>
    <row r="43" spans="1:28" s="67" customFormat="1" ht="18" customHeight="1">
      <c r="A43" s="250" t="s">
        <v>168</v>
      </c>
      <c r="B43" s="154" t="s">
        <v>259</v>
      </c>
      <c r="C43" s="152">
        <v>5</v>
      </c>
      <c r="D43" s="150"/>
      <c r="E43" s="150"/>
      <c r="F43" s="152"/>
      <c r="G43" s="186">
        <v>4</v>
      </c>
      <c r="H43" s="152">
        <f t="shared" si="10"/>
        <v>120</v>
      </c>
      <c r="I43" s="188">
        <f t="shared" si="11"/>
        <v>44</v>
      </c>
      <c r="J43" s="152">
        <v>22</v>
      </c>
      <c r="K43" s="150"/>
      <c r="L43" s="152">
        <v>22</v>
      </c>
      <c r="M43" s="190">
        <f t="shared" si="13"/>
        <v>76</v>
      </c>
      <c r="N43" s="152"/>
      <c r="O43" s="150"/>
      <c r="P43" s="150"/>
      <c r="Q43" s="152"/>
      <c r="R43" s="150">
        <v>3</v>
      </c>
      <c r="S43" s="151"/>
      <c r="T43" s="65">
        <f t="shared" si="16"/>
        <v>0.36666666666666664</v>
      </c>
      <c r="U43" s="70">
        <f t="shared" si="14"/>
        <v>40</v>
      </c>
      <c r="V43" s="70">
        <f t="shared" si="15"/>
        <v>60</v>
      </c>
      <c r="W43" s="150"/>
      <c r="X43" s="150"/>
      <c r="Y43" s="150"/>
      <c r="Z43" s="150"/>
      <c r="AA43" s="150">
        <v>4</v>
      </c>
      <c r="AB43" s="150"/>
    </row>
    <row r="44" spans="1:28" s="67" customFormat="1" ht="33" customHeight="1">
      <c r="A44" s="250" t="s">
        <v>174</v>
      </c>
      <c r="B44" s="155" t="s">
        <v>260</v>
      </c>
      <c r="C44" s="152">
        <v>6</v>
      </c>
      <c r="D44" s="150"/>
      <c r="E44" s="150"/>
      <c r="F44" s="152"/>
      <c r="G44" s="186">
        <v>3</v>
      </c>
      <c r="H44" s="152">
        <f>G44*30</f>
        <v>90</v>
      </c>
      <c r="I44" s="188">
        <f>SUM(J44:L44)</f>
        <v>40</v>
      </c>
      <c r="J44" s="152">
        <v>26</v>
      </c>
      <c r="K44" s="150"/>
      <c r="L44" s="152">
        <v>14</v>
      </c>
      <c r="M44" s="190">
        <f t="shared" ref="M44:M49" si="17">H44-I44</f>
        <v>50</v>
      </c>
      <c r="N44" s="152"/>
      <c r="O44" s="150"/>
      <c r="P44" s="150"/>
      <c r="Q44" s="152"/>
      <c r="R44" s="150"/>
      <c r="S44" s="151">
        <v>4</v>
      </c>
      <c r="T44" s="65">
        <f t="shared" si="16"/>
        <v>0.44444444444444442</v>
      </c>
      <c r="U44" s="70">
        <f>H44/3</f>
        <v>30</v>
      </c>
      <c r="V44" s="70">
        <f>H44/2</f>
        <v>45</v>
      </c>
      <c r="W44" s="150"/>
      <c r="X44" s="150"/>
      <c r="Y44" s="150"/>
      <c r="Z44" s="150"/>
      <c r="AA44" s="150"/>
      <c r="AB44" s="150">
        <v>3</v>
      </c>
    </row>
    <row r="45" spans="1:28" s="53" customFormat="1" ht="16.2" thickBot="1">
      <c r="A45" s="250" t="s">
        <v>176</v>
      </c>
      <c r="B45" s="253" t="s">
        <v>178</v>
      </c>
      <c r="C45" s="254"/>
      <c r="D45" s="255">
        <v>6</v>
      </c>
      <c r="E45" s="150"/>
      <c r="F45" s="152"/>
      <c r="G45" s="186">
        <v>3</v>
      </c>
      <c r="H45" s="152">
        <f t="shared" si="10"/>
        <v>90</v>
      </c>
      <c r="I45" s="188">
        <f t="shared" si="11"/>
        <v>30</v>
      </c>
      <c r="J45" s="152">
        <v>16</v>
      </c>
      <c r="K45" s="150"/>
      <c r="L45" s="152">
        <v>14</v>
      </c>
      <c r="M45" s="190">
        <f t="shared" si="17"/>
        <v>60</v>
      </c>
      <c r="N45" s="152"/>
      <c r="O45" s="150"/>
      <c r="P45" s="150"/>
      <c r="Q45" s="152"/>
      <c r="R45" s="150"/>
      <c r="S45" s="151">
        <v>3</v>
      </c>
      <c r="T45" s="65">
        <f t="shared" si="16"/>
        <v>0.33333333333333331</v>
      </c>
      <c r="U45" s="70">
        <f>H45/3</f>
        <v>30</v>
      </c>
      <c r="V45" s="70">
        <f>H45/2</f>
        <v>45</v>
      </c>
      <c r="W45" s="150"/>
      <c r="X45" s="150"/>
      <c r="Y45" s="150"/>
      <c r="Z45" s="150"/>
      <c r="AA45" s="150"/>
      <c r="AB45" s="150">
        <v>3</v>
      </c>
    </row>
    <row r="46" spans="1:28" s="67" customFormat="1">
      <c r="A46" s="256" t="s">
        <v>84</v>
      </c>
      <c r="B46" s="257" t="s">
        <v>183</v>
      </c>
      <c r="C46" s="258"/>
      <c r="D46" s="259">
        <v>2</v>
      </c>
      <c r="E46" s="259"/>
      <c r="F46" s="258"/>
      <c r="G46" s="260">
        <v>6</v>
      </c>
      <c r="H46" s="258">
        <f>G46*30</f>
        <v>180</v>
      </c>
      <c r="I46" s="259"/>
      <c r="J46" s="258"/>
      <c r="K46" s="259"/>
      <c r="L46" s="258"/>
      <c r="M46" s="261">
        <f t="shared" si="17"/>
        <v>180</v>
      </c>
      <c r="N46" s="258"/>
      <c r="O46" s="259"/>
      <c r="P46" s="259"/>
      <c r="Q46" s="258"/>
      <c r="R46" s="259"/>
      <c r="S46" s="262"/>
      <c r="T46" s="195"/>
      <c r="U46" s="196"/>
      <c r="V46" s="196"/>
      <c r="W46" s="150">
        <v>3</v>
      </c>
      <c r="X46" s="150">
        <v>3</v>
      </c>
      <c r="Y46" s="150"/>
      <c r="Z46" s="150"/>
      <c r="AA46" s="150"/>
      <c r="AB46" s="150"/>
    </row>
    <row r="47" spans="1:28" s="67" customFormat="1">
      <c r="A47" s="263" t="s">
        <v>85</v>
      </c>
      <c r="B47" s="238" t="s">
        <v>149</v>
      </c>
      <c r="C47" s="152"/>
      <c r="D47" s="150">
        <v>4</v>
      </c>
      <c r="E47" s="150"/>
      <c r="F47" s="152"/>
      <c r="G47" s="186">
        <v>6</v>
      </c>
      <c r="H47" s="152">
        <f>G47*30</f>
        <v>180</v>
      </c>
      <c r="I47" s="150"/>
      <c r="J47" s="152"/>
      <c r="K47" s="150"/>
      <c r="L47" s="152"/>
      <c r="M47" s="190">
        <f t="shared" si="17"/>
        <v>180</v>
      </c>
      <c r="N47" s="189"/>
      <c r="O47" s="191"/>
      <c r="P47" s="150"/>
      <c r="Q47" s="152"/>
      <c r="R47" s="150"/>
      <c r="S47" s="151"/>
      <c r="T47" s="195"/>
      <c r="U47" s="196"/>
      <c r="V47" s="196"/>
      <c r="W47" s="150"/>
      <c r="X47" s="150"/>
      <c r="Y47" s="150">
        <v>3</v>
      </c>
      <c r="Z47" s="150">
        <v>3</v>
      </c>
      <c r="AA47" s="150"/>
      <c r="AB47" s="150"/>
    </row>
    <row r="48" spans="1:28" s="67" customFormat="1">
      <c r="A48" s="263" t="s">
        <v>150</v>
      </c>
      <c r="B48" s="238" t="s">
        <v>191</v>
      </c>
      <c r="C48" s="152"/>
      <c r="D48" s="150">
        <v>6</v>
      </c>
      <c r="E48" s="150"/>
      <c r="F48" s="152"/>
      <c r="G48" s="186">
        <v>6</v>
      </c>
      <c r="H48" s="152">
        <f>G48*30</f>
        <v>180</v>
      </c>
      <c r="I48" s="150"/>
      <c r="J48" s="152"/>
      <c r="K48" s="150"/>
      <c r="L48" s="152"/>
      <c r="M48" s="190">
        <f t="shared" si="17"/>
        <v>180</v>
      </c>
      <c r="N48" s="152"/>
      <c r="O48" s="150"/>
      <c r="P48" s="150"/>
      <c r="Q48" s="152"/>
      <c r="R48" s="150"/>
      <c r="S48" s="151"/>
      <c r="T48" s="195"/>
      <c r="U48" s="196">
        <f>2.5*15</f>
        <v>37.5</v>
      </c>
      <c r="V48" s="196"/>
      <c r="W48" s="150"/>
      <c r="X48" s="150"/>
      <c r="Y48" s="150"/>
      <c r="Z48" s="150"/>
      <c r="AA48" s="150">
        <v>3</v>
      </c>
      <c r="AB48" s="150">
        <v>3</v>
      </c>
    </row>
    <row r="49" spans="1:29" s="67" customFormat="1" ht="16.2" thickBot="1">
      <c r="A49" s="264"/>
      <c r="B49" s="265" t="s">
        <v>132</v>
      </c>
      <c r="C49" s="266">
        <v>6</v>
      </c>
      <c r="D49" s="267"/>
      <c r="E49" s="267"/>
      <c r="F49" s="268"/>
      <c r="G49" s="269">
        <v>9</v>
      </c>
      <c r="H49" s="268">
        <f>G49*30</f>
        <v>270</v>
      </c>
      <c r="I49" s="255"/>
      <c r="J49" s="268"/>
      <c r="K49" s="255"/>
      <c r="L49" s="268"/>
      <c r="M49" s="270">
        <f t="shared" si="17"/>
        <v>270</v>
      </c>
      <c r="N49" s="268"/>
      <c r="O49" s="255"/>
      <c r="P49" s="255"/>
      <c r="Q49" s="268"/>
      <c r="R49" s="255"/>
      <c r="S49" s="271"/>
      <c r="T49" s="195"/>
      <c r="U49" s="196"/>
      <c r="V49" s="196"/>
      <c r="W49" s="150"/>
      <c r="X49" s="150"/>
      <c r="Y49" s="150"/>
      <c r="Z49" s="150"/>
      <c r="AA49" s="150"/>
      <c r="AB49" s="150">
        <v>9</v>
      </c>
    </row>
    <row r="50" spans="1:29" s="67" customFormat="1" ht="20.25" customHeight="1" thickBot="1">
      <c r="A50" s="519" t="s">
        <v>151</v>
      </c>
      <c r="B50" s="520"/>
      <c r="C50" s="272">
        <v>11</v>
      </c>
      <c r="D50" s="272">
        <v>17</v>
      </c>
      <c r="E50" s="272">
        <v>1</v>
      </c>
      <c r="F50" s="273"/>
      <c r="G50" s="274">
        <f t="shared" ref="G50:S50" si="18">SUM(G30:G49)</f>
        <v>114</v>
      </c>
      <c r="H50" s="275">
        <f t="shared" si="18"/>
        <v>3420</v>
      </c>
      <c r="I50" s="276">
        <f t="shared" si="18"/>
        <v>988</v>
      </c>
      <c r="J50" s="276">
        <f t="shared" si="18"/>
        <v>330</v>
      </c>
      <c r="K50" s="276">
        <f t="shared" si="18"/>
        <v>0</v>
      </c>
      <c r="L50" s="277">
        <f t="shared" si="18"/>
        <v>658</v>
      </c>
      <c r="M50" s="274">
        <f t="shared" si="18"/>
        <v>2432</v>
      </c>
      <c r="N50" s="275">
        <f t="shared" si="18"/>
        <v>13</v>
      </c>
      <c r="O50" s="276">
        <f t="shared" si="18"/>
        <v>7</v>
      </c>
      <c r="P50" s="276">
        <f t="shared" si="18"/>
        <v>10</v>
      </c>
      <c r="Q50" s="278">
        <f t="shared" si="18"/>
        <v>18</v>
      </c>
      <c r="R50" s="279">
        <f t="shared" si="18"/>
        <v>12.5</v>
      </c>
      <c r="S50" s="280">
        <f t="shared" si="18"/>
        <v>7.5</v>
      </c>
      <c r="T50" s="195"/>
      <c r="U50" s="196"/>
      <c r="V50" s="196"/>
      <c r="W50" s="150"/>
      <c r="X50" s="150"/>
      <c r="Y50" s="150"/>
      <c r="Z50" s="150"/>
      <c r="AA50" s="150"/>
      <c r="AB50" s="150"/>
    </row>
    <row r="51" spans="1:29" s="67" customFormat="1" ht="20.25" customHeight="1" thickBot="1">
      <c r="A51" s="521" t="s">
        <v>152</v>
      </c>
      <c r="B51" s="522"/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3"/>
      <c r="T51" s="195"/>
      <c r="U51" s="196"/>
      <c r="V51" s="196"/>
      <c r="W51" s="150"/>
      <c r="X51" s="150"/>
      <c r="Y51" s="150"/>
      <c r="Z51" s="150"/>
      <c r="AA51" s="150"/>
      <c r="AB51" s="150"/>
    </row>
    <row r="52" spans="1:29" s="67" customFormat="1" ht="20.25" customHeight="1" thickBot="1">
      <c r="A52" s="156"/>
      <c r="B52" s="157" t="s">
        <v>153</v>
      </c>
      <c r="C52" s="180"/>
      <c r="D52" s="180">
        <v>3</v>
      </c>
      <c r="E52" s="180"/>
      <c r="F52" s="181"/>
      <c r="G52" s="160">
        <f>SUM(G53:G55)</f>
        <v>15</v>
      </c>
      <c r="H52" s="163">
        <f t="shared" ref="H52:S52" si="19">SUM(H53:H55)</f>
        <v>450</v>
      </c>
      <c r="I52" s="158">
        <f t="shared" si="19"/>
        <v>160</v>
      </c>
      <c r="J52" s="158">
        <f t="shared" si="19"/>
        <v>0</v>
      </c>
      <c r="K52" s="158">
        <f t="shared" si="19"/>
        <v>0</v>
      </c>
      <c r="L52" s="182">
        <f t="shared" si="19"/>
        <v>160</v>
      </c>
      <c r="M52" s="160">
        <f t="shared" si="19"/>
        <v>290</v>
      </c>
      <c r="N52" s="163">
        <f t="shared" si="19"/>
        <v>0</v>
      </c>
      <c r="O52" s="158">
        <f t="shared" si="19"/>
        <v>0</v>
      </c>
      <c r="P52" s="164">
        <f t="shared" si="19"/>
        <v>3.5</v>
      </c>
      <c r="Q52" s="158">
        <f t="shared" si="19"/>
        <v>0</v>
      </c>
      <c r="R52" s="164">
        <f t="shared" si="19"/>
        <v>3.5</v>
      </c>
      <c r="S52" s="183">
        <f t="shared" si="19"/>
        <v>5.5</v>
      </c>
      <c r="T52" s="195"/>
      <c r="U52" s="196"/>
      <c r="V52" s="196"/>
      <c r="W52" s="150"/>
      <c r="X52" s="150"/>
      <c r="Y52" s="150"/>
      <c r="Z52" s="150"/>
      <c r="AA52" s="150"/>
      <c r="AB52" s="150"/>
    </row>
    <row r="53" spans="1:29" s="67" customFormat="1" ht="15.6" customHeight="1">
      <c r="A53" s="184" t="s">
        <v>86</v>
      </c>
      <c r="B53" s="537" t="s">
        <v>95</v>
      </c>
      <c r="C53" s="150"/>
      <c r="D53" s="150">
        <v>3</v>
      </c>
      <c r="E53" s="150"/>
      <c r="F53" s="185"/>
      <c r="G53" s="186">
        <v>5</v>
      </c>
      <c r="H53" s="187">
        <f>G53*30</f>
        <v>150</v>
      </c>
      <c r="I53" s="188">
        <f>SUM(J53:L53)</f>
        <v>52</v>
      </c>
      <c r="J53" s="150"/>
      <c r="K53" s="150"/>
      <c r="L53" s="189">
        <v>52</v>
      </c>
      <c r="M53" s="190">
        <f>H53-I53</f>
        <v>98</v>
      </c>
      <c r="N53" s="187"/>
      <c r="O53" s="150"/>
      <c r="P53" s="150">
        <v>3.5</v>
      </c>
      <c r="Q53" s="152"/>
      <c r="R53" s="150"/>
      <c r="S53" s="151"/>
      <c r="T53" s="65">
        <f>I53/H53</f>
        <v>0.34666666666666668</v>
      </c>
      <c r="U53" s="70">
        <f>H53/3</f>
        <v>50</v>
      </c>
      <c r="V53" s="70">
        <f>H53/2</f>
        <v>75</v>
      </c>
      <c r="W53" s="150"/>
      <c r="X53" s="150"/>
      <c r="Y53" s="150">
        <v>5</v>
      </c>
      <c r="Z53" s="150"/>
      <c r="AA53" s="150"/>
      <c r="AB53" s="150"/>
    </row>
    <row r="54" spans="1:29" s="67" customFormat="1" ht="15.6" customHeight="1">
      <c r="A54" s="184" t="s">
        <v>87</v>
      </c>
      <c r="B54" s="538"/>
      <c r="C54" s="189"/>
      <c r="D54" s="191">
        <v>5</v>
      </c>
      <c r="E54" s="191"/>
      <c r="F54" s="189"/>
      <c r="G54" s="192">
        <v>5</v>
      </c>
      <c r="H54" s="189">
        <f>G54*30</f>
        <v>150</v>
      </c>
      <c r="I54" s="193">
        <f>SUM(J54:L54)</f>
        <v>52</v>
      </c>
      <c r="J54" s="152"/>
      <c r="K54" s="150"/>
      <c r="L54" s="152">
        <v>52</v>
      </c>
      <c r="M54" s="190">
        <f>H54-I54</f>
        <v>98</v>
      </c>
      <c r="N54" s="189"/>
      <c r="O54" s="191"/>
      <c r="P54" s="150"/>
      <c r="Q54" s="152"/>
      <c r="R54" s="150">
        <v>3.5</v>
      </c>
      <c r="S54" s="151"/>
      <c r="T54" s="65">
        <f>I54/H54</f>
        <v>0.34666666666666668</v>
      </c>
      <c r="U54" s="70">
        <f>H54/3</f>
        <v>50</v>
      </c>
      <c r="V54" s="70">
        <f>H54/2</f>
        <v>75</v>
      </c>
      <c r="W54" s="150"/>
      <c r="X54" s="150"/>
      <c r="Y54" s="150"/>
      <c r="Z54" s="150"/>
      <c r="AA54" s="150">
        <v>5</v>
      </c>
      <c r="AB54" s="150"/>
    </row>
    <row r="55" spans="1:29" s="67" customFormat="1" ht="15.6" customHeight="1" thickBot="1">
      <c r="A55" s="184" t="s">
        <v>154</v>
      </c>
      <c r="B55" s="539"/>
      <c r="C55" s="189"/>
      <c r="D55" s="191">
        <v>6</v>
      </c>
      <c r="E55" s="191"/>
      <c r="F55" s="189"/>
      <c r="G55" s="192">
        <v>5</v>
      </c>
      <c r="H55" s="189">
        <f>G55*30</f>
        <v>150</v>
      </c>
      <c r="I55" s="193">
        <f>SUM(J55:L55)</f>
        <v>56</v>
      </c>
      <c r="J55" s="189"/>
      <c r="K55" s="191"/>
      <c r="L55" s="189">
        <v>56</v>
      </c>
      <c r="M55" s="194">
        <f>H55-I55</f>
        <v>94</v>
      </c>
      <c r="N55" s="189"/>
      <c r="O55" s="191"/>
      <c r="P55" s="150"/>
      <c r="Q55" s="152"/>
      <c r="R55" s="150"/>
      <c r="S55" s="151">
        <v>5.5</v>
      </c>
      <c r="T55" s="65">
        <f>I55/H55</f>
        <v>0.37333333333333335</v>
      </c>
      <c r="U55" s="70">
        <f>H55/3</f>
        <v>50</v>
      </c>
      <c r="V55" s="70">
        <f>H55/2</f>
        <v>75</v>
      </c>
      <c r="W55" s="150"/>
      <c r="X55" s="150"/>
      <c r="Y55" s="150"/>
      <c r="Z55" s="150"/>
      <c r="AA55" s="150"/>
      <c r="AB55" s="150">
        <v>5</v>
      </c>
    </row>
    <row r="56" spans="1:29" s="67" customFormat="1" ht="21" customHeight="1" thickBot="1">
      <c r="A56" s="540" t="s">
        <v>155</v>
      </c>
      <c r="B56" s="541"/>
      <c r="C56" s="281">
        <f t="shared" ref="C56:S56" si="20">C52+C50</f>
        <v>11</v>
      </c>
      <c r="D56" s="282">
        <f t="shared" si="20"/>
        <v>20</v>
      </c>
      <c r="E56" s="282">
        <f t="shared" si="20"/>
        <v>1</v>
      </c>
      <c r="F56" s="281">
        <f t="shared" si="20"/>
        <v>0</v>
      </c>
      <c r="G56" s="283">
        <f t="shared" si="20"/>
        <v>129</v>
      </c>
      <c r="H56" s="281">
        <f t="shared" si="20"/>
        <v>3870</v>
      </c>
      <c r="I56" s="282">
        <f t="shared" si="20"/>
        <v>1148</v>
      </c>
      <c r="J56" s="281">
        <f t="shared" si="20"/>
        <v>330</v>
      </c>
      <c r="K56" s="282">
        <f t="shared" si="20"/>
        <v>0</v>
      </c>
      <c r="L56" s="281">
        <f t="shared" si="20"/>
        <v>818</v>
      </c>
      <c r="M56" s="283">
        <f t="shared" si="20"/>
        <v>2722</v>
      </c>
      <c r="N56" s="284">
        <f t="shared" si="20"/>
        <v>13</v>
      </c>
      <c r="O56" s="285">
        <f t="shared" si="20"/>
        <v>7</v>
      </c>
      <c r="P56" s="286">
        <f t="shared" si="20"/>
        <v>13.5</v>
      </c>
      <c r="Q56" s="285">
        <f t="shared" si="20"/>
        <v>18</v>
      </c>
      <c r="R56" s="285">
        <f t="shared" si="20"/>
        <v>16</v>
      </c>
      <c r="S56" s="287">
        <f t="shared" si="20"/>
        <v>13</v>
      </c>
      <c r="U56" s="68"/>
      <c r="V56" s="68"/>
      <c r="W56" s="66"/>
      <c r="X56" s="66"/>
      <c r="Y56" s="66"/>
      <c r="Z56" s="66"/>
      <c r="AA56" s="66"/>
      <c r="AB56" s="66"/>
    </row>
    <row r="57" spans="1:29" s="67" customFormat="1" ht="34.200000000000003" customHeight="1" thickBot="1">
      <c r="A57" s="542" t="s">
        <v>88</v>
      </c>
      <c r="B57" s="543"/>
      <c r="C57" s="282"/>
      <c r="D57" s="282"/>
      <c r="E57" s="282"/>
      <c r="F57" s="282"/>
      <c r="G57" s="288"/>
      <c r="H57" s="289">
        <f>G27/G60</f>
        <v>0.28333333333333333</v>
      </c>
      <c r="I57" s="285"/>
      <c r="J57" s="285"/>
      <c r="K57" s="285"/>
      <c r="L57" s="290"/>
      <c r="M57" s="288"/>
      <c r="N57" s="291"/>
      <c r="O57" s="286"/>
      <c r="P57" s="285"/>
      <c r="Q57" s="284"/>
      <c r="R57" s="285"/>
      <c r="S57" s="287"/>
      <c r="U57" s="68"/>
      <c r="V57" s="68"/>
      <c r="W57" s="66"/>
      <c r="X57" s="66"/>
      <c r="Y57" s="66"/>
      <c r="Z57" s="66"/>
      <c r="AA57" s="66"/>
      <c r="AB57" s="66"/>
    </row>
    <row r="58" spans="1:29" s="67" customFormat="1" ht="29.25" customHeight="1" thickBot="1">
      <c r="A58" s="526" t="s">
        <v>89</v>
      </c>
      <c r="B58" s="527"/>
      <c r="C58" s="292"/>
      <c r="D58" s="292"/>
      <c r="E58" s="292"/>
      <c r="F58" s="292"/>
      <c r="G58" s="293"/>
      <c r="H58" s="294">
        <f>(G25+G52)/G60</f>
        <v>0.1111111111111111</v>
      </c>
      <c r="I58" s="292"/>
      <c r="J58" s="292"/>
      <c r="K58" s="292"/>
      <c r="L58" s="295"/>
      <c r="M58" s="293"/>
      <c r="N58" s="292"/>
      <c r="O58" s="292"/>
      <c r="P58" s="292"/>
      <c r="Q58" s="296"/>
      <c r="R58" s="292"/>
      <c r="S58" s="297"/>
      <c r="U58" s="68"/>
      <c r="V58" s="68"/>
      <c r="W58" s="66"/>
      <c r="X58" s="66"/>
      <c r="Y58" s="66"/>
      <c r="Z58" s="66"/>
      <c r="AA58" s="66"/>
      <c r="AB58" s="66"/>
    </row>
    <row r="59" spans="1:29" s="67" customFormat="1" ht="21" customHeight="1" thickBot="1">
      <c r="A59" s="298"/>
      <c r="B59" s="299"/>
      <c r="C59" s="534" t="s">
        <v>156</v>
      </c>
      <c r="D59" s="535"/>
      <c r="E59" s="535"/>
      <c r="F59" s="535"/>
      <c r="G59" s="535"/>
      <c r="H59" s="535"/>
      <c r="I59" s="535"/>
      <c r="J59" s="535"/>
      <c r="K59" s="535"/>
      <c r="L59" s="535"/>
      <c r="M59" s="535"/>
      <c r="N59" s="535"/>
      <c r="O59" s="535"/>
      <c r="P59" s="535"/>
      <c r="Q59" s="535"/>
      <c r="R59" s="535"/>
      <c r="S59" s="536"/>
      <c r="U59" s="68"/>
      <c r="V59" s="68"/>
      <c r="W59" s="66"/>
      <c r="X59" s="66"/>
      <c r="Y59" s="66"/>
      <c r="Z59" s="66"/>
      <c r="AA59" s="66"/>
      <c r="AB59" s="66"/>
    </row>
    <row r="60" spans="1:29" s="67" customFormat="1" ht="21" customHeight="1" thickBot="1">
      <c r="A60" s="298"/>
      <c r="B60" s="299"/>
      <c r="C60" s="300">
        <f t="shared" ref="C60:S60" si="21">C56+C27</f>
        <v>16</v>
      </c>
      <c r="D60" s="282">
        <f t="shared" si="21"/>
        <v>33</v>
      </c>
      <c r="E60" s="282">
        <f t="shared" si="21"/>
        <v>1</v>
      </c>
      <c r="F60" s="281">
        <f t="shared" si="21"/>
        <v>0</v>
      </c>
      <c r="G60" s="283">
        <f t="shared" si="21"/>
        <v>180</v>
      </c>
      <c r="H60" s="301">
        <f t="shared" si="21"/>
        <v>5400</v>
      </c>
      <c r="I60" s="282">
        <f t="shared" si="21"/>
        <v>1730</v>
      </c>
      <c r="J60" s="282">
        <f t="shared" si="21"/>
        <v>604</v>
      </c>
      <c r="K60" s="282">
        <f t="shared" si="21"/>
        <v>0</v>
      </c>
      <c r="L60" s="281">
        <f t="shared" si="21"/>
        <v>1126</v>
      </c>
      <c r="M60" s="283">
        <f t="shared" si="21"/>
        <v>3670</v>
      </c>
      <c r="N60" s="163">
        <f t="shared" si="21"/>
        <v>21</v>
      </c>
      <c r="O60" s="182">
        <f t="shared" si="21"/>
        <v>21</v>
      </c>
      <c r="P60" s="158">
        <f t="shared" si="21"/>
        <v>20</v>
      </c>
      <c r="Q60" s="182">
        <f t="shared" si="21"/>
        <v>20</v>
      </c>
      <c r="R60" s="158">
        <f t="shared" si="21"/>
        <v>20</v>
      </c>
      <c r="S60" s="165">
        <f t="shared" si="21"/>
        <v>20</v>
      </c>
      <c r="T60" s="67">
        <f t="shared" ref="T60:T65" si="22">SUM(N60:S60)</f>
        <v>122</v>
      </c>
      <c r="U60" s="68"/>
      <c r="V60" s="68"/>
      <c r="W60" s="47">
        <f t="shared" ref="W60:AB60" si="23">SUM(W11:W59)</f>
        <v>30</v>
      </c>
      <c r="X60" s="47">
        <f t="shared" si="23"/>
        <v>30</v>
      </c>
      <c r="Y60" s="47">
        <f t="shared" si="23"/>
        <v>30</v>
      </c>
      <c r="Z60" s="47">
        <f t="shared" si="23"/>
        <v>30</v>
      </c>
      <c r="AA60" s="47">
        <f t="shared" si="23"/>
        <v>30</v>
      </c>
      <c r="AB60" s="47">
        <f t="shared" si="23"/>
        <v>30</v>
      </c>
    </row>
    <row r="61" spans="1:29" s="67" customFormat="1">
      <c r="A61" s="298"/>
      <c r="B61" s="299"/>
      <c r="C61" s="514" t="s">
        <v>184</v>
      </c>
      <c r="D61" s="515"/>
      <c r="E61" s="515"/>
      <c r="F61" s="515"/>
      <c r="G61" s="515"/>
      <c r="H61" s="515"/>
      <c r="I61" s="515"/>
      <c r="J61" s="515"/>
      <c r="K61" s="515"/>
      <c r="L61" s="516"/>
      <c r="M61" s="303"/>
      <c r="N61" s="235">
        <v>21</v>
      </c>
      <c r="O61" s="189">
        <v>21</v>
      </c>
      <c r="P61" s="191">
        <v>20</v>
      </c>
      <c r="Q61" s="189">
        <v>20</v>
      </c>
      <c r="R61" s="191">
        <v>20</v>
      </c>
      <c r="S61" s="216">
        <v>20</v>
      </c>
      <c r="T61" s="195">
        <f t="shared" si="22"/>
        <v>122</v>
      </c>
      <c r="U61" s="68"/>
      <c r="V61" s="68"/>
      <c r="W61" s="48"/>
      <c r="X61" s="48"/>
      <c r="Y61" s="48"/>
      <c r="Z61" s="48"/>
      <c r="AA61" s="298"/>
      <c r="AB61" s="298"/>
    </row>
    <row r="62" spans="1:29" s="67" customFormat="1">
      <c r="A62" s="298"/>
      <c r="B62" s="299"/>
      <c r="C62" s="528" t="s">
        <v>90</v>
      </c>
      <c r="D62" s="529"/>
      <c r="E62" s="529"/>
      <c r="F62" s="529"/>
      <c r="G62" s="529"/>
      <c r="H62" s="529"/>
      <c r="I62" s="529"/>
      <c r="J62" s="529"/>
      <c r="K62" s="529"/>
      <c r="L62" s="530"/>
      <c r="M62" s="304"/>
      <c r="N62" s="187">
        <v>1</v>
      </c>
      <c r="O62" s="152">
        <v>3</v>
      </c>
      <c r="P62" s="150">
        <v>3</v>
      </c>
      <c r="Q62" s="152">
        <v>1</v>
      </c>
      <c r="R62" s="150">
        <v>3</v>
      </c>
      <c r="S62" s="151">
        <v>5</v>
      </c>
      <c r="T62" s="195">
        <f t="shared" si="22"/>
        <v>16</v>
      </c>
      <c r="U62" s="68"/>
      <c r="V62" s="68"/>
      <c r="W62" s="48">
        <v>8</v>
      </c>
      <c r="X62" s="48">
        <v>8</v>
      </c>
      <c r="Y62" s="48">
        <v>8</v>
      </c>
      <c r="Z62" s="48">
        <v>6</v>
      </c>
      <c r="AA62" s="298">
        <v>8</v>
      </c>
      <c r="AB62" s="298">
        <v>5</v>
      </c>
      <c r="AC62" s="67" t="s">
        <v>166</v>
      </c>
    </row>
    <row r="63" spans="1:29" s="67" customFormat="1">
      <c r="A63" s="298"/>
      <c r="B63" s="299"/>
      <c r="C63" s="528" t="s">
        <v>185</v>
      </c>
      <c r="D63" s="529"/>
      <c r="E63" s="529"/>
      <c r="F63" s="529"/>
      <c r="G63" s="529"/>
      <c r="H63" s="529"/>
      <c r="I63" s="529"/>
      <c r="J63" s="529"/>
      <c r="K63" s="529"/>
      <c r="L63" s="530"/>
      <c r="M63" s="304"/>
      <c r="N63" s="187">
        <v>8</v>
      </c>
      <c r="O63" s="152">
        <v>7</v>
      </c>
      <c r="P63" s="150">
        <v>4</v>
      </c>
      <c r="Q63" s="152">
        <v>6</v>
      </c>
      <c r="R63" s="150">
        <v>4</v>
      </c>
      <c r="S63" s="151">
        <v>4</v>
      </c>
      <c r="T63" s="195">
        <f t="shared" si="22"/>
        <v>33</v>
      </c>
      <c r="U63" s="68"/>
      <c r="V63" s="68"/>
      <c r="W63" s="48"/>
      <c r="X63" s="48"/>
      <c r="Y63" s="48"/>
      <c r="Z63" s="48"/>
      <c r="AA63" s="298"/>
      <c r="AB63" s="298"/>
    </row>
    <row r="64" spans="1:29" s="67" customFormat="1">
      <c r="A64" s="298"/>
      <c r="B64" s="299"/>
      <c r="C64" s="528" t="s">
        <v>91</v>
      </c>
      <c r="D64" s="529"/>
      <c r="E64" s="529"/>
      <c r="F64" s="529"/>
      <c r="G64" s="529"/>
      <c r="H64" s="529"/>
      <c r="I64" s="529"/>
      <c r="J64" s="529"/>
      <c r="K64" s="529"/>
      <c r="L64" s="530"/>
      <c r="M64" s="304"/>
      <c r="N64" s="305"/>
      <c r="O64" s="306"/>
      <c r="P64" s="150"/>
      <c r="Q64" s="152"/>
      <c r="R64" s="150"/>
      <c r="S64" s="151"/>
      <c r="T64" s="195">
        <f t="shared" si="22"/>
        <v>0</v>
      </c>
      <c r="U64" s="68"/>
      <c r="V64" s="68"/>
      <c r="W64" s="302"/>
      <c r="X64" s="298"/>
      <c r="Y64" s="48"/>
      <c r="Z64" s="48"/>
      <c r="AA64" s="298"/>
      <c r="AB64" s="298"/>
    </row>
    <row r="65" spans="1:28" s="67" customFormat="1" ht="16.2" thickBot="1">
      <c r="A65" s="298"/>
      <c r="B65" s="299"/>
      <c r="C65" s="531" t="s">
        <v>92</v>
      </c>
      <c r="D65" s="532"/>
      <c r="E65" s="532"/>
      <c r="F65" s="532"/>
      <c r="G65" s="532"/>
      <c r="H65" s="532"/>
      <c r="I65" s="532"/>
      <c r="J65" s="532"/>
      <c r="K65" s="532"/>
      <c r="L65" s="533"/>
      <c r="M65" s="307"/>
      <c r="N65" s="308"/>
      <c r="O65" s="309"/>
      <c r="P65" s="255"/>
      <c r="Q65" s="268"/>
      <c r="R65" s="255">
        <v>1</v>
      </c>
      <c r="S65" s="271"/>
      <c r="T65" s="195">
        <f t="shared" si="22"/>
        <v>1</v>
      </c>
      <c r="U65" s="68"/>
      <c r="V65" s="68"/>
      <c r="W65" s="48"/>
      <c r="X65" s="48"/>
      <c r="Y65" s="48"/>
      <c r="Z65" s="48"/>
      <c r="AA65" s="298"/>
      <c r="AB65" s="298"/>
    </row>
    <row r="66" spans="1:28" s="67" customFormat="1">
      <c r="A66" s="298"/>
      <c r="B66" s="299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1"/>
      <c r="N66" s="342"/>
      <c r="O66" s="342"/>
      <c r="P66" s="343"/>
      <c r="Q66" s="343"/>
      <c r="R66" s="343"/>
      <c r="S66" s="343"/>
      <c r="T66" s="195"/>
      <c r="U66" s="68"/>
      <c r="V66" s="68"/>
      <c r="W66" s="48"/>
      <c r="X66" s="48"/>
      <c r="Y66" s="48"/>
      <c r="Z66" s="48"/>
      <c r="AA66" s="298"/>
      <c r="AB66" s="298"/>
    </row>
    <row r="67" spans="1:28" s="98" customFormat="1">
      <c r="A67" s="457" t="s">
        <v>280</v>
      </c>
      <c r="B67" s="457"/>
      <c r="C67" s="457"/>
      <c r="D67" s="457"/>
      <c r="E67" s="457"/>
      <c r="F67" s="457"/>
      <c r="G67" s="457"/>
      <c r="H67" s="457"/>
      <c r="I67" s="457"/>
      <c r="J67" s="457"/>
      <c r="K67" s="457"/>
      <c r="L67" s="457"/>
      <c r="M67" s="457"/>
      <c r="N67" s="457"/>
      <c r="O67" s="457"/>
      <c r="P67" s="457"/>
      <c r="Q67" s="457"/>
      <c r="R67" s="457"/>
      <c r="S67" s="323"/>
      <c r="T67" s="324"/>
      <c r="U67" s="324"/>
      <c r="V67" s="324"/>
      <c r="W67" s="324"/>
    </row>
    <row r="68" spans="1:28" s="98" customFormat="1">
      <c r="A68" s="325" t="s">
        <v>281</v>
      </c>
      <c r="B68" s="326" t="s">
        <v>282</v>
      </c>
      <c r="C68" s="327"/>
      <c r="D68" s="328" t="s">
        <v>281</v>
      </c>
      <c r="E68" s="458" t="s">
        <v>283</v>
      </c>
      <c r="F68" s="459"/>
      <c r="G68" s="459"/>
      <c r="H68" s="459"/>
      <c r="I68" s="460"/>
      <c r="J68" s="329"/>
      <c r="K68" s="330" t="s">
        <v>281</v>
      </c>
      <c r="L68" s="461" t="s">
        <v>284</v>
      </c>
      <c r="M68" s="461"/>
      <c r="N68" s="461"/>
      <c r="O68" s="461"/>
      <c r="P68" s="461"/>
      <c r="Q68" s="331"/>
      <c r="R68" s="332"/>
      <c r="S68" s="323"/>
      <c r="T68" s="324"/>
      <c r="U68" s="324"/>
      <c r="V68" s="324"/>
      <c r="W68" s="324"/>
    </row>
    <row r="69" spans="1:28" s="98" customFormat="1" ht="15.75" customHeight="1">
      <c r="A69" s="344">
        <v>1</v>
      </c>
      <c r="B69" s="345" t="s">
        <v>285</v>
      </c>
      <c r="C69" s="333"/>
      <c r="D69" s="346"/>
      <c r="E69" s="462"/>
      <c r="F69" s="462"/>
      <c r="G69" s="462"/>
      <c r="H69" s="462"/>
      <c r="I69" s="462"/>
      <c r="J69" s="334"/>
      <c r="K69" s="550">
        <v>1</v>
      </c>
      <c r="L69" s="544" t="s">
        <v>291</v>
      </c>
      <c r="M69" s="545"/>
      <c r="N69" s="545"/>
      <c r="O69" s="545"/>
      <c r="P69" s="546"/>
      <c r="Q69" s="334"/>
      <c r="R69" s="334"/>
      <c r="S69" s="323"/>
      <c r="T69" s="324"/>
      <c r="U69" s="324"/>
      <c r="V69" s="324"/>
      <c r="W69" s="324"/>
    </row>
    <row r="70" spans="1:28" s="98" customFormat="1">
      <c r="A70" s="344">
        <v>2</v>
      </c>
      <c r="B70" s="345" t="s">
        <v>286</v>
      </c>
      <c r="C70" s="333"/>
      <c r="D70" s="346"/>
      <c r="E70" s="462"/>
      <c r="F70" s="462"/>
      <c r="G70" s="462"/>
      <c r="H70" s="462"/>
      <c r="I70" s="462"/>
      <c r="J70" s="334"/>
      <c r="K70" s="551"/>
      <c r="L70" s="547"/>
      <c r="M70" s="548"/>
      <c r="N70" s="548"/>
      <c r="O70" s="548"/>
      <c r="P70" s="549"/>
      <c r="Q70" s="334"/>
      <c r="R70" s="334"/>
      <c r="S70" s="323"/>
      <c r="T70" s="324"/>
      <c r="U70" s="324"/>
      <c r="V70" s="324"/>
      <c r="W70" s="324"/>
    </row>
    <row r="71" spans="1:28" s="98" customFormat="1">
      <c r="A71" s="344">
        <v>3</v>
      </c>
      <c r="B71" s="345" t="s">
        <v>287</v>
      </c>
      <c r="C71" s="333"/>
      <c r="D71" s="346"/>
      <c r="E71" s="463"/>
      <c r="F71" s="464"/>
      <c r="G71" s="464"/>
      <c r="H71" s="464"/>
      <c r="I71" s="465"/>
      <c r="J71" s="334"/>
      <c r="K71" s="346"/>
      <c r="L71" s="463"/>
      <c r="M71" s="464"/>
      <c r="N71" s="464"/>
      <c r="O71" s="464"/>
      <c r="P71" s="465"/>
      <c r="Q71" s="334"/>
      <c r="R71" s="334"/>
      <c r="S71" s="323"/>
      <c r="T71" s="324"/>
      <c r="U71" s="324"/>
      <c r="V71" s="324"/>
      <c r="W71" s="324"/>
    </row>
    <row r="72" spans="1:28" s="98" customFormat="1">
      <c r="A72" s="344">
        <v>4</v>
      </c>
      <c r="B72" s="345" t="s">
        <v>288</v>
      </c>
      <c r="C72" s="333"/>
      <c r="D72" s="346"/>
      <c r="E72" s="463"/>
      <c r="F72" s="464"/>
      <c r="G72" s="464"/>
      <c r="H72" s="464"/>
      <c r="I72" s="465"/>
      <c r="J72" s="334"/>
      <c r="K72" s="346"/>
      <c r="L72" s="463"/>
      <c r="M72" s="464"/>
      <c r="N72" s="464"/>
      <c r="O72" s="464"/>
      <c r="P72" s="465"/>
      <c r="Q72" s="334"/>
      <c r="R72" s="334"/>
      <c r="S72" s="323"/>
      <c r="T72" s="324"/>
      <c r="U72" s="324"/>
      <c r="V72" s="324"/>
      <c r="W72" s="324"/>
    </row>
    <row r="73" spans="1:28" s="98" customFormat="1">
      <c r="A73" s="344">
        <v>5</v>
      </c>
      <c r="B73" s="345" t="s">
        <v>292</v>
      </c>
      <c r="C73" s="333"/>
      <c r="D73" s="346"/>
      <c r="E73" s="463"/>
      <c r="F73" s="464"/>
      <c r="G73" s="464"/>
      <c r="H73" s="464"/>
      <c r="I73" s="465"/>
      <c r="J73" s="334"/>
      <c r="K73" s="346"/>
      <c r="L73" s="463"/>
      <c r="M73" s="464"/>
      <c r="N73" s="464"/>
      <c r="O73" s="464"/>
      <c r="P73" s="465"/>
      <c r="Q73" s="334"/>
      <c r="R73" s="334"/>
      <c r="S73" s="323"/>
      <c r="T73" s="324"/>
      <c r="U73" s="324"/>
      <c r="V73" s="324"/>
      <c r="W73" s="324"/>
    </row>
    <row r="74" spans="1:28" s="98" customFormat="1">
      <c r="A74" s="348">
        <v>6</v>
      </c>
      <c r="B74" s="347" t="s">
        <v>289</v>
      </c>
      <c r="C74" s="333"/>
      <c r="D74" s="346"/>
      <c r="E74" s="463"/>
      <c r="F74" s="464"/>
      <c r="G74" s="464"/>
      <c r="H74" s="464"/>
      <c r="I74" s="465"/>
      <c r="J74" s="334"/>
      <c r="K74" s="346"/>
      <c r="L74" s="463"/>
      <c r="M74" s="464"/>
      <c r="N74" s="464"/>
      <c r="O74" s="464"/>
      <c r="P74" s="465"/>
      <c r="Q74" s="334"/>
      <c r="R74" s="334"/>
      <c r="S74" s="323"/>
      <c r="T74" s="324"/>
      <c r="U74" s="324"/>
      <c r="V74" s="324"/>
      <c r="W74" s="324"/>
    </row>
    <row r="75" spans="1:28" s="98" customFormat="1">
      <c r="A75" s="348">
        <v>7</v>
      </c>
      <c r="B75" s="347" t="s">
        <v>290</v>
      </c>
      <c r="C75" s="333"/>
      <c r="D75" s="346"/>
      <c r="E75" s="462"/>
      <c r="F75" s="462"/>
      <c r="G75" s="462"/>
      <c r="H75" s="462"/>
      <c r="I75" s="462"/>
      <c r="J75" s="334"/>
      <c r="K75" s="346"/>
      <c r="L75" s="462"/>
      <c r="M75" s="462"/>
      <c r="N75" s="462"/>
      <c r="O75" s="462"/>
      <c r="P75" s="462"/>
      <c r="Q75" s="334"/>
      <c r="R75" s="334"/>
      <c r="S75" s="323"/>
      <c r="T75" s="324"/>
      <c r="U75" s="324"/>
      <c r="V75" s="324"/>
      <c r="W75" s="324"/>
    </row>
    <row r="76" spans="1:28" s="98" customFormat="1">
      <c r="A76" s="335"/>
      <c r="B76" s="336"/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5"/>
      <c r="O76" s="335"/>
      <c r="P76" s="338"/>
      <c r="Q76" s="338"/>
      <c r="R76" s="339"/>
      <c r="S76" s="323"/>
      <c r="T76" s="324"/>
      <c r="U76" s="324"/>
      <c r="V76" s="324"/>
      <c r="W76" s="324"/>
    </row>
    <row r="78" spans="1:28">
      <c r="B78" s="61" t="s">
        <v>93</v>
      </c>
      <c r="K78" s="52" t="s">
        <v>93</v>
      </c>
      <c r="L78" s="3"/>
      <c r="M78" s="3"/>
      <c r="N78" s="53"/>
      <c r="O78" s="53"/>
      <c r="P78" s="6"/>
      <c r="Q78" s="6"/>
      <c r="R78" s="6"/>
      <c r="S78" s="48"/>
    </row>
    <row r="79" spans="1:28">
      <c r="B79" s="56" t="s">
        <v>157</v>
      </c>
      <c r="C79" s="52" t="s">
        <v>93</v>
      </c>
      <c r="D79" s="3"/>
      <c r="E79" s="3"/>
      <c r="F79" s="6"/>
      <c r="G79" s="53"/>
      <c r="H79" s="53"/>
      <c r="K79" s="55" t="s">
        <v>96</v>
      </c>
      <c r="L79" s="57"/>
      <c r="M79" s="57"/>
      <c r="N79" s="53"/>
      <c r="O79" s="53"/>
      <c r="P79" s="6"/>
      <c r="Q79" s="6"/>
      <c r="R79" s="6"/>
      <c r="S79" s="48"/>
    </row>
    <row r="80" spans="1:28">
      <c r="B80" s="62" t="s">
        <v>195</v>
      </c>
      <c r="C80" s="55" t="s">
        <v>94</v>
      </c>
      <c r="D80" s="6"/>
      <c r="E80" s="6"/>
      <c r="F80" s="6"/>
      <c r="G80" s="54"/>
      <c r="H80" s="53"/>
      <c r="K80" s="55" t="s">
        <v>97</v>
      </c>
      <c r="L80" s="57"/>
      <c r="M80" s="57"/>
      <c r="N80" s="53"/>
      <c r="O80" s="53"/>
      <c r="P80" s="6"/>
      <c r="Q80" s="6"/>
      <c r="R80" s="6"/>
      <c r="S80" s="48"/>
    </row>
    <row r="81" spans="2:21">
      <c r="B81" s="62" t="s">
        <v>196</v>
      </c>
      <c r="C81" s="525" t="s">
        <v>170</v>
      </c>
      <c r="D81" s="525"/>
      <c r="E81" s="525"/>
      <c r="F81" s="525"/>
      <c r="G81" s="525"/>
      <c r="H81" s="525"/>
      <c r="K81" s="55" t="s">
        <v>98</v>
      </c>
      <c r="L81" s="57"/>
      <c r="M81" s="57"/>
      <c r="N81" s="57"/>
      <c r="O81" s="57"/>
      <c r="P81" s="6"/>
      <c r="Q81" s="6"/>
      <c r="R81" s="6"/>
      <c r="S81" s="48"/>
    </row>
    <row r="82" spans="2:21">
      <c r="B82" s="62" t="s">
        <v>255</v>
      </c>
      <c r="C82" s="98" t="s">
        <v>192</v>
      </c>
      <c r="D82" s="98"/>
      <c r="E82" s="98"/>
      <c r="F82" s="98"/>
      <c r="G82" s="99"/>
      <c r="H82" s="98"/>
      <c r="K82" s="57" t="s">
        <v>256</v>
      </c>
      <c r="L82" s="6"/>
      <c r="M82" s="6"/>
      <c r="N82" s="53"/>
      <c r="O82" s="6"/>
      <c r="P82" s="6"/>
      <c r="Q82" s="6"/>
      <c r="R82" s="6"/>
      <c r="S82" s="48"/>
    </row>
    <row r="83" spans="2:21">
      <c r="B83" s="63"/>
      <c r="C83" s="524" t="s">
        <v>254</v>
      </c>
      <c r="D83" s="524"/>
      <c r="E83" s="524"/>
      <c r="F83" s="524"/>
      <c r="G83" s="524"/>
      <c r="H83" s="524"/>
      <c r="K83" s="57"/>
      <c r="L83" s="6"/>
      <c r="M83" s="6"/>
      <c r="N83" s="53"/>
      <c r="O83" s="53"/>
      <c r="P83" s="6"/>
      <c r="Q83" s="6"/>
      <c r="R83" s="6"/>
      <c r="S83" s="48"/>
    </row>
    <row r="84" spans="2:21">
      <c r="B84" s="61" t="s">
        <v>93</v>
      </c>
      <c r="K84" s="52" t="s">
        <v>93</v>
      </c>
      <c r="L84" s="57"/>
      <c r="M84" s="55"/>
      <c r="N84" s="54"/>
      <c r="O84" s="54"/>
      <c r="P84" s="53"/>
      <c r="Q84" s="6"/>
      <c r="R84" s="6"/>
      <c r="S84" s="5"/>
    </row>
    <row r="85" spans="2:21" ht="14.4" customHeight="1">
      <c r="B85" s="56" t="s">
        <v>169</v>
      </c>
      <c r="K85" s="513" t="s">
        <v>106</v>
      </c>
      <c r="L85" s="513"/>
      <c r="M85" s="513"/>
      <c r="N85" s="513"/>
      <c r="O85" s="513"/>
      <c r="P85" s="513"/>
      <c r="Q85" s="56"/>
      <c r="R85" s="56"/>
      <c r="S85" s="5"/>
    </row>
    <row r="86" spans="2:21">
      <c r="B86" s="62" t="s">
        <v>197</v>
      </c>
      <c r="K86" s="513"/>
      <c r="L86" s="513"/>
      <c r="M86" s="513"/>
      <c r="N86" s="513"/>
      <c r="O86" s="513"/>
      <c r="P86" s="513"/>
      <c r="Q86" s="56"/>
      <c r="R86" s="56"/>
      <c r="S86" s="49"/>
    </row>
    <row r="87" spans="2:21">
      <c r="B87" s="62" t="s">
        <v>198</v>
      </c>
      <c r="K87" s="57" t="s">
        <v>107</v>
      </c>
      <c r="L87" s="57"/>
      <c r="M87" s="57"/>
      <c r="N87" s="57"/>
      <c r="O87" s="57"/>
      <c r="P87" s="57"/>
      <c r="Q87" s="56"/>
      <c r="R87" s="56"/>
      <c r="S87" s="5"/>
    </row>
    <row r="88" spans="2:21">
      <c r="B88" s="62" t="s">
        <v>253</v>
      </c>
      <c r="K88" s="57" t="s">
        <v>252</v>
      </c>
      <c r="L88" s="6"/>
      <c r="M88" s="49"/>
      <c r="N88" s="5"/>
      <c r="O88" s="48"/>
      <c r="P88" s="53"/>
      <c r="Q88" s="6"/>
      <c r="R88" s="6"/>
    </row>
    <row r="89" spans="2:21">
      <c r="O89" s="5"/>
      <c r="P89" s="6"/>
      <c r="Q89" s="6"/>
      <c r="R89" s="6"/>
    </row>
    <row r="92" spans="2:21">
      <c r="U92" s="196"/>
    </row>
  </sheetData>
  <mergeCells count="64">
    <mergeCell ref="L69:P70"/>
    <mergeCell ref="K69:K70"/>
    <mergeCell ref="E72:I72"/>
    <mergeCell ref="E74:I74"/>
    <mergeCell ref="L71:P71"/>
    <mergeCell ref="L72:P72"/>
    <mergeCell ref="L74:P74"/>
    <mergeCell ref="E73:I73"/>
    <mergeCell ref="L73:P73"/>
    <mergeCell ref="K85:P86"/>
    <mergeCell ref="C61:L61"/>
    <mergeCell ref="A29:S29"/>
    <mergeCell ref="A50:B50"/>
    <mergeCell ref="A51:S51"/>
    <mergeCell ref="C83:H83"/>
    <mergeCell ref="C81:H81"/>
    <mergeCell ref="A58:B58"/>
    <mergeCell ref="C64:L64"/>
    <mergeCell ref="C65:L65"/>
    <mergeCell ref="C59:S59"/>
    <mergeCell ref="B53:B55"/>
    <mergeCell ref="C63:L63"/>
    <mergeCell ref="A56:B56"/>
    <mergeCell ref="A57:B57"/>
    <mergeCell ref="C62:L62"/>
    <mergeCell ref="C3:C7"/>
    <mergeCell ref="D3:D7"/>
    <mergeCell ref="J5:J7"/>
    <mergeCell ref="R3:S3"/>
    <mergeCell ref="E3:F3"/>
    <mergeCell ref="H3:H7"/>
    <mergeCell ref="M3:M7"/>
    <mergeCell ref="A1:S1"/>
    <mergeCell ref="A2:A7"/>
    <mergeCell ref="B2:B7"/>
    <mergeCell ref="C2:F2"/>
    <mergeCell ref="G2:G7"/>
    <mergeCell ref="N3:O3"/>
    <mergeCell ref="E4:E7"/>
    <mergeCell ref="F4:F7"/>
    <mergeCell ref="L5:L7"/>
    <mergeCell ref="N2:S2"/>
    <mergeCell ref="I4:I7"/>
    <mergeCell ref="J4:L4"/>
    <mergeCell ref="N4:S4"/>
    <mergeCell ref="I3:L3"/>
    <mergeCell ref="K5:K7"/>
    <mergeCell ref="N6:S6"/>
    <mergeCell ref="H2:M2"/>
    <mergeCell ref="A67:R67"/>
    <mergeCell ref="E68:I68"/>
    <mergeCell ref="L68:P68"/>
    <mergeCell ref="E75:I75"/>
    <mergeCell ref="L75:P75"/>
    <mergeCell ref="E69:I69"/>
    <mergeCell ref="E70:I70"/>
    <mergeCell ref="E71:I71"/>
    <mergeCell ref="P3:Q3"/>
    <mergeCell ref="A28:S28"/>
    <mergeCell ref="A27:B27"/>
    <mergeCell ref="A9:S9"/>
    <mergeCell ref="A10:S10"/>
    <mergeCell ref="A23:B23"/>
    <mergeCell ref="A24:S24"/>
  </mergeCells>
  <phoneticPr fontId="22" type="noConversion"/>
  <pageMargins left="0.74" right="0.2" top="0.56000000000000005" bottom="0.21" header="0.49" footer="0.16"/>
  <pageSetup paperSize="9" scale="61" orientation="landscape" r:id="rId1"/>
  <rowBreaks count="1" manualBreakCount="1">
    <brk id="36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9"/>
  <sheetViews>
    <sheetView view="pageBreakPreview" zoomScale="75" zoomScaleNormal="100" workbookViewId="0">
      <selection activeCell="S15" sqref="S15"/>
    </sheetView>
  </sheetViews>
  <sheetFormatPr defaultColWidth="9.109375" defaultRowHeight="14.4"/>
  <cols>
    <col min="1" max="1" width="9.109375" style="50"/>
    <col min="2" max="2" width="40.109375" style="50" customWidth="1"/>
    <col min="3" max="3" width="6.109375" style="50" customWidth="1"/>
    <col min="4" max="4" width="5.44140625" style="50" customWidth="1"/>
    <col min="5" max="5" width="5" style="50" customWidth="1"/>
    <col min="6" max="7" width="4.109375" style="50" customWidth="1"/>
    <col min="8" max="8" width="5.33203125" style="50" customWidth="1"/>
    <col min="9" max="9" width="5" style="50" customWidth="1"/>
    <col min="10" max="10" width="5.44140625" style="50" customWidth="1"/>
    <col min="11" max="11" width="28.44140625" style="50" customWidth="1"/>
    <col min="12" max="12" width="9.109375" style="50"/>
    <col min="13" max="13" width="15.44140625" style="50" customWidth="1"/>
    <col min="14" max="14" width="28.88671875" style="62" customWidth="1"/>
    <col min="15" max="15" width="27.44140625" style="56" customWidth="1"/>
    <col min="16" max="16" width="21" style="62" customWidth="1"/>
    <col min="17" max="16384" width="9.109375" style="50"/>
  </cols>
  <sheetData>
    <row r="1" spans="1:8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01"/>
      <c r="O1" s="102"/>
      <c r="P1" s="103" t="s">
        <v>199</v>
      </c>
    </row>
    <row r="2" spans="1:83" s="106" customFormat="1" ht="18">
      <c r="A2" s="104"/>
      <c r="B2" s="104"/>
      <c r="C2" s="105" t="s">
        <v>200</v>
      </c>
      <c r="D2" s="104"/>
      <c r="F2" s="104"/>
      <c r="G2" s="104"/>
      <c r="H2" s="104"/>
      <c r="I2" s="104"/>
      <c r="J2" s="104"/>
      <c r="K2" s="104"/>
      <c r="L2" s="104"/>
      <c r="M2" s="104"/>
      <c r="N2" s="101"/>
      <c r="O2" s="102"/>
      <c r="P2" s="101"/>
    </row>
    <row r="3" spans="1:83" ht="15" thickBo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01"/>
      <c r="O3" s="102"/>
      <c r="P3" s="101"/>
    </row>
    <row r="4" spans="1:83" ht="12.75" customHeight="1">
      <c r="A4" s="489" t="s">
        <v>36</v>
      </c>
      <c r="B4" s="495" t="s">
        <v>37</v>
      </c>
      <c r="C4" s="496" t="s">
        <v>39</v>
      </c>
      <c r="D4" s="587" t="s">
        <v>40</v>
      </c>
      <c r="E4" s="455"/>
      <c r="F4" s="455"/>
      <c r="G4" s="455"/>
      <c r="H4" s="455"/>
      <c r="I4" s="588"/>
      <c r="J4" s="554" t="s">
        <v>201</v>
      </c>
      <c r="K4" s="560" t="s">
        <v>202</v>
      </c>
      <c r="L4" s="554" t="s">
        <v>203</v>
      </c>
      <c r="M4" s="560" t="s">
        <v>204</v>
      </c>
      <c r="N4" s="565" t="s">
        <v>205</v>
      </c>
      <c r="O4" s="565" t="s">
        <v>206</v>
      </c>
      <c r="P4" s="565" t="s">
        <v>207</v>
      </c>
    </row>
    <row r="5" spans="1:83" ht="12.75" customHeight="1">
      <c r="A5" s="490"/>
      <c r="B5" s="582"/>
      <c r="C5" s="497"/>
      <c r="D5" s="568" t="s">
        <v>45</v>
      </c>
      <c r="E5" s="584" t="s">
        <v>46</v>
      </c>
      <c r="F5" s="584"/>
      <c r="G5" s="584"/>
      <c r="H5" s="585"/>
      <c r="I5" s="591" t="s">
        <v>47</v>
      </c>
      <c r="J5" s="555"/>
      <c r="K5" s="561"/>
      <c r="L5" s="555"/>
      <c r="M5" s="561"/>
      <c r="N5" s="566"/>
      <c r="O5" s="566"/>
      <c r="P5" s="566"/>
    </row>
    <row r="6" spans="1:83" ht="14.25" customHeight="1">
      <c r="A6" s="490"/>
      <c r="B6" s="582"/>
      <c r="C6" s="497"/>
      <c r="D6" s="568"/>
      <c r="E6" s="578" t="s">
        <v>50</v>
      </c>
      <c r="F6" s="584" t="s">
        <v>51</v>
      </c>
      <c r="G6" s="584"/>
      <c r="H6" s="585"/>
      <c r="I6" s="591"/>
      <c r="J6" s="555"/>
      <c r="K6" s="561"/>
      <c r="L6" s="555"/>
      <c r="M6" s="561"/>
      <c r="N6" s="566"/>
      <c r="O6" s="566"/>
      <c r="P6" s="566"/>
    </row>
    <row r="7" spans="1:83" ht="22.5" customHeight="1">
      <c r="A7" s="490"/>
      <c r="B7" s="582"/>
      <c r="C7" s="497"/>
      <c r="D7" s="568"/>
      <c r="E7" s="578"/>
      <c r="F7" s="578" t="s">
        <v>53</v>
      </c>
      <c r="G7" s="578" t="s">
        <v>54</v>
      </c>
      <c r="H7" s="589" t="s">
        <v>55</v>
      </c>
      <c r="I7" s="591"/>
      <c r="J7" s="555"/>
      <c r="K7" s="561"/>
      <c r="L7" s="555"/>
      <c r="M7" s="561"/>
      <c r="N7" s="566"/>
      <c r="O7" s="566"/>
      <c r="P7" s="566"/>
    </row>
    <row r="8" spans="1:83" ht="20.25" customHeight="1">
      <c r="A8" s="490"/>
      <c r="B8" s="582"/>
      <c r="C8" s="497"/>
      <c r="D8" s="568"/>
      <c r="E8" s="578"/>
      <c r="F8" s="578"/>
      <c r="G8" s="578"/>
      <c r="H8" s="589"/>
      <c r="I8" s="591"/>
      <c r="J8" s="555"/>
      <c r="K8" s="561"/>
      <c r="L8" s="555"/>
      <c r="M8" s="561"/>
      <c r="N8" s="566"/>
      <c r="O8" s="566"/>
      <c r="P8" s="566"/>
    </row>
    <row r="9" spans="1:83" ht="13.5" customHeight="1" thickBot="1">
      <c r="A9" s="581"/>
      <c r="B9" s="583"/>
      <c r="C9" s="580"/>
      <c r="D9" s="569"/>
      <c r="E9" s="579"/>
      <c r="F9" s="579"/>
      <c r="G9" s="579"/>
      <c r="H9" s="590"/>
      <c r="I9" s="592"/>
      <c r="J9" s="556"/>
      <c r="K9" s="562"/>
      <c r="L9" s="556"/>
      <c r="M9" s="562"/>
      <c r="N9" s="567"/>
      <c r="O9" s="567"/>
      <c r="P9" s="567"/>
    </row>
    <row r="10" spans="1:83" ht="16.5" customHeight="1" thickBot="1">
      <c r="A10" s="557" t="s">
        <v>208</v>
      </c>
      <c r="B10" s="558"/>
      <c r="C10" s="558"/>
      <c r="D10" s="558"/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9"/>
    </row>
    <row r="11" spans="1:83" s="115" customFormat="1" ht="44.25" customHeight="1">
      <c r="A11" s="563" t="s">
        <v>108</v>
      </c>
      <c r="B11" s="107" t="s">
        <v>209</v>
      </c>
      <c r="C11" s="108">
        <v>5</v>
      </c>
      <c r="D11" s="108">
        <v>150</v>
      </c>
      <c r="E11" s="109"/>
      <c r="F11" s="108">
        <v>30</v>
      </c>
      <c r="G11" s="110"/>
      <c r="H11" s="108">
        <v>30</v>
      </c>
      <c r="I11" s="111">
        <v>90</v>
      </c>
      <c r="J11" s="112" t="s">
        <v>210</v>
      </c>
      <c r="K11" s="108" t="s">
        <v>211</v>
      </c>
      <c r="L11" s="108" t="s">
        <v>212</v>
      </c>
      <c r="M11" s="112" t="s">
        <v>213</v>
      </c>
      <c r="N11" s="113" t="s">
        <v>214</v>
      </c>
      <c r="O11" s="113" t="s">
        <v>214</v>
      </c>
      <c r="P11" s="114" t="s">
        <v>215</v>
      </c>
    </row>
    <row r="12" spans="1:83" ht="44.25" customHeight="1">
      <c r="A12" s="564"/>
      <c r="B12" s="107" t="s">
        <v>216</v>
      </c>
      <c r="C12" s="108">
        <v>5</v>
      </c>
      <c r="D12" s="108">
        <v>150</v>
      </c>
      <c r="E12" s="109"/>
      <c r="F12" s="108">
        <v>30</v>
      </c>
      <c r="G12" s="110"/>
      <c r="H12" s="108">
        <v>30</v>
      </c>
      <c r="I12" s="116">
        <v>90</v>
      </c>
      <c r="J12" s="117" t="s">
        <v>210</v>
      </c>
      <c r="K12" s="118" t="s">
        <v>211</v>
      </c>
      <c r="L12" s="108" t="s">
        <v>212</v>
      </c>
      <c r="M12" s="112" t="s">
        <v>213</v>
      </c>
      <c r="N12" s="113" t="s">
        <v>217</v>
      </c>
      <c r="O12" s="113" t="s">
        <v>214</v>
      </c>
      <c r="P12" s="114" t="s">
        <v>215</v>
      </c>
    </row>
    <row r="13" spans="1:83" s="123" customFormat="1" ht="40.200000000000003" customHeight="1" thickBot="1">
      <c r="A13" s="564"/>
      <c r="B13" s="107" t="s">
        <v>218</v>
      </c>
      <c r="C13" s="108">
        <v>5</v>
      </c>
      <c r="D13" s="108">
        <v>150</v>
      </c>
      <c r="E13" s="109"/>
      <c r="F13" s="108">
        <v>30</v>
      </c>
      <c r="G13" s="110"/>
      <c r="H13" s="111">
        <v>30</v>
      </c>
      <c r="I13" s="119">
        <v>90</v>
      </c>
      <c r="J13" s="120" t="s">
        <v>210</v>
      </c>
      <c r="K13" s="121" t="s">
        <v>211</v>
      </c>
      <c r="L13" s="108" t="s">
        <v>212</v>
      </c>
      <c r="M13" s="112" t="s">
        <v>213</v>
      </c>
      <c r="N13" s="113" t="s">
        <v>219</v>
      </c>
      <c r="O13" s="113" t="s">
        <v>214</v>
      </c>
      <c r="P13" s="114" t="s">
        <v>215</v>
      </c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</row>
    <row r="14" spans="1:83" s="122" customFormat="1" ht="27.75" customHeight="1" thickBot="1">
      <c r="A14" s="576" t="s">
        <v>220</v>
      </c>
      <c r="B14" s="558"/>
      <c r="C14" s="558"/>
      <c r="D14" s="558"/>
      <c r="E14" s="558"/>
      <c r="F14" s="558"/>
      <c r="G14" s="558"/>
      <c r="H14" s="558"/>
      <c r="I14" s="577"/>
      <c r="J14" s="577"/>
      <c r="K14" s="558"/>
      <c r="L14" s="558"/>
      <c r="M14" s="558"/>
      <c r="N14" s="558"/>
      <c r="O14" s="558"/>
      <c r="P14" s="559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</row>
    <row r="15" spans="1:83" s="122" customFormat="1" ht="27.75" customHeight="1">
      <c r="A15" s="570" t="s">
        <v>86</v>
      </c>
      <c r="B15" s="124" t="s">
        <v>221</v>
      </c>
      <c r="C15" s="108">
        <v>5</v>
      </c>
      <c r="D15" s="108">
        <v>150</v>
      </c>
      <c r="E15" s="109"/>
      <c r="F15" s="108">
        <v>30</v>
      </c>
      <c r="G15" s="109"/>
      <c r="H15" s="108">
        <v>30</v>
      </c>
      <c r="I15" s="111">
        <v>90</v>
      </c>
      <c r="J15" s="112" t="s">
        <v>210</v>
      </c>
      <c r="K15" s="108" t="s">
        <v>211</v>
      </c>
      <c r="L15" s="108" t="s">
        <v>212</v>
      </c>
      <c r="M15" s="112" t="s">
        <v>213</v>
      </c>
      <c r="N15" s="125" t="s">
        <v>214</v>
      </c>
      <c r="O15" s="310" t="s">
        <v>222</v>
      </c>
      <c r="P15" s="114" t="s">
        <v>223</v>
      </c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</row>
    <row r="16" spans="1:83" s="122" customFormat="1" ht="27.75" customHeight="1">
      <c r="A16" s="571"/>
      <c r="B16" s="124" t="s">
        <v>224</v>
      </c>
      <c r="C16" s="108">
        <v>5</v>
      </c>
      <c r="D16" s="108">
        <v>150</v>
      </c>
      <c r="E16" s="109"/>
      <c r="F16" s="108">
        <v>30</v>
      </c>
      <c r="G16" s="109"/>
      <c r="H16" s="108">
        <v>30</v>
      </c>
      <c r="I16" s="116">
        <v>90</v>
      </c>
      <c r="J16" s="117" t="s">
        <v>210</v>
      </c>
      <c r="K16" s="118" t="s">
        <v>211</v>
      </c>
      <c r="L16" s="126" t="s">
        <v>212</v>
      </c>
      <c r="M16" s="112" t="s">
        <v>213</v>
      </c>
      <c r="N16" s="127" t="s">
        <v>225</v>
      </c>
      <c r="O16" s="310" t="s">
        <v>226</v>
      </c>
      <c r="P16" s="114" t="s">
        <v>223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</row>
    <row r="17" spans="1:71" s="122" customFormat="1" ht="27.75" customHeight="1">
      <c r="A17" s="572"/>
      <c r="B17" s="124" t="s">
        <v>227</v>
      </c>
      <c r="C17" s="116">
        <v>5</v>
      </c>
      <c r="D17" s="116">
        <v>150</v>
      </c>
      <c r="E17" s="128"/>
      <c r="F17" s="116">
        <v>30</v>
      </c>
      <c r="G17" s="128"/>
      <c r="H17" s="100">
        <v>30</v>
      </c>
      <c r="I17" s="116">
        <v>90</v>
      </c>
      <c r="J17" s="117" t="s">
        <v>210</v>
      </c>
      <c r="K17" s="118" t="s">
        <v>211</v>
      </c>
      <c r="L17" s="126" t="s">
        <v>212</v>
      </c>
      <c r="M17" s="112" t="s">
        <v>213</v>
      </c>
      <c r="N17" s="129" t="s">
        <v>228</v>
      </c>
      <c r="O17" s="310" t="s">
        <v>229</v>
      </c>
      <c r="P17" s="114" t="s">
        <v>223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</row>
    <row r="18" spans="1:71" s="122" customFormat="1" ht="36.75" customHeight="1">
      <c r="A18" s="573" t="s">
        <v>87</v>
      </c>
      <c r="B18" s="124" t="s">
        <v>230</v>
      </c>
      <c r="C18" s="108">
        <v>5</v>
      </c>
      <c r="D18" s="108">
        <v>150</v>
      </c>
      <c r="E18" s="109"/>
      <c r="F18" s="108">
        <v>30</v>
      </c>
      <c r="G18" s="109"/>
      <c r="H18" s="108">
        <v>30</v>
      </c>
      <c r="I18" s="108">
        <v>90</v>
      </c>
      <c r="J18" s="112" t="s">
        <v>210</v>
      </c>
      <c r="K18" s="108" t="s">
        <v>211</v>
      </c>
      <c r="L18" s="108" t="s">
        <v>212</v>
      </c>
      <c r="M18" s="112" t="s">
        <v>213</v>
      </c>
      <c r="N18" s="127" t="s">
        <v>231</v>
      </c>
      <c r="O18" s="310" t="s">
        <v>232</v>
      </c>
      <c r="P18" s="114" t="s">
        <v>223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</row>
    <row r="19" spans="1:71" s="122" customFormat="1" ht="36.75" customHeight="1">
      <c r="A19" s="574"/>
      <c r="B19" s="124" t="s">
        <v>233</v>
      </c>
      <c r="C19" s="108">
        <v>5</v>
      </c>
      <c r="D19" s="108">
        <v>150</v>
      </c>
      <c r="E19" s="109"/>
      <c r="F19" s="108">
        <v>30</v>
      </c>
      <c r="G19" s="109"/>
      <c r="H19" s="108">
        <v>30</v>
      </c>
      <c r="I19" s="108">
        <v>90</v>
      </c>
      <c r="J19" s="112" t="s">
        <v>210</v>
      </c>
      <c r="K19" s="108" t="s">
        <v>211</v>
      </c>
      <c r="L19" s="108" t="s">
        <v>212</v>
      </c>
      <c r="M19" s="112" t="s">
        <v>213</v>
      </c>
      <c r="N19" s="127" t="s">
        <v>234</v>
      </c>
      <c r="O19" s="310" t="s">
        <v>235</v>
      </c>
      <c r="P19" s="114" t="s">
        <v>223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</row>
    <row r="20" spans="1:71" s="122" customFormat="1" ht="36.75" customHeight="1">
      <c r="A20" s="575"/>
      <c r="B20" s="124" t="s">
        <v>236</v>
      </c>
      <c r="C20" s="108">
        <v>5</v>
      </c>
      <c r="D20" s="108">
        <v>150</v>
      </c>
      <c r="E20" s="109"/>
      <c r="F20" s="108">
        <v>30</v>
      </c>
      <c r="G20" s="109"/>
      <c r="H20" s="108">
        <v>30</v>
      </c>
      <c r="I20" s="108">
        <v>90</v>
      </c>
      <c r="J20" s="112" t="s">
        <v>210</v>
      </c>
      <c r="K20" s="108" t="s">
        <v>211</v>
      </c>
      <c r="L20" s="108" t="s">
        <v>212</v>
      </c>
      <c r="M20" s="112" t="s">
        <v>213</v>
      </c>
      <c r="N20" s="127" t="s">
        <v>237</v>
      </c>
      <c r="O20" s="310" t="s">
        <v>238</v>
      </c>
      <c r="P20" s="114" t="s">
        <v>223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</row>
    <row r="21" spans="1:71" s="122" customFormat="1" ht="36.75" customHeight="1">
      <c r="A21" s="573" t="s">
        <v>154</v>
      </c>
      <c r="B21" s="130" t="s">
        <v>239</v>
      </c>
      <c r="C21" s="108">
        <v>5</v>
      </c>
      <c r="D21" s="108">
        <v>150</v>
      </c>
      <c r="E21" s="109"/>
      <c r="F21" s="108">
        <v>30</v>
      </c>
      <c r="G21" s="109"/>
      <c r="H21" s="108">
        <v>30</v>
      </c>
      <c r="I21" s="108">
        <v>90</v>
      </c>
      <c r="J21" s="112" t="s">
        <v>210</v>
      </c>
      <c r="K21" s="108" t="s">
        <v>211</v>
      </c>
      <c r="L21" s="108" t="s">
        <v>212</v>
      </c>
      <c r="M21" s="112" t="s">
        <v>213</v>
      </c>
      <c r="N21" s="127" t="s">
        <v>240</v>
      </c>
      <c r="O21" s="310" t="s">
        <v>241</v>
      </c>
      <c r="P21" s="114" t="s">
        <v>223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</row>
    <row r="22" spans="1:71" s="122" customFormat="1" ht="36.75" customHeight="1">
      <c r="A22" s="574"/>
      <c r="B22" s="130" t="s">
        <v>242</v>
      </c>
      <c r="C22" s="108">
        <v>5</v>
      </c>
      <c r="D22" s="108">
        <v>150</v>
      </c>
      <c r="E22" s="109"/>
      <c r="F22" s="108">
        <v>30</v>
      </c>
      <c r="G22" s="109"/>
      <c r="H22" s="108">
        <v>30</v>
      </c>
      <c r="I22" s="108">
        <v>90</v>
      </c>
      <c r="J22" s="112" t="s">
        <v>210</v>
      </c>
      <c r="K22" s="108" t="s">
        <v>211</v>
      </c>
      <c r="L22" s="108" t="s">
        <v>212</v>
      </c>
      <c r="M22" s="112" t="s">
        <v>213</v>
      </c>
      <c r="N22" s="127" t="s">
        <v>243</v>
      </c>
      <c r="O22" s="310" t="s">
        <v>244</v>
      </c>
      <c r="P22" s="114" t="s">
        <v>223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</row>
    <row r="23" spans="1:71" s="122" customFormat="1" ht="36.75" customHeight="1">
      <c r="A23" s="575"/>
      <c r="B23" s="124" t="s">
        <v>245</v>
      </c>
      <c r="C23" s="108">
        <v>5</v>
      </c>
      <c r="D23" s="108">
        <v>150</v>
      </c>
      <c r="E23" s="109"/>
      <c r="F23" s="108">
        <v>30</v>
      </c>
      <c r="G23" s="109"/>
      <c r="H23" s="108">
        <v>30</v>
      </c>
      <c r="I23" s="108">
        <v>90</v>
      </c>
      <c r="J23" s="112" t="s">
        <v>210</v>
      </c>
      <c r="K23" s="108" t="s">
        <v>211</v>
      </c>
      <c r="L23" s="108" t="s">
        <v>212</v>
      </c>
      <c r="M23" s="112" t="s">
        <v>213</v>
      </c>
      <c r="N23" s="127" t="s">
        <v>246</v>
      </c>
      <c r="O23" s="310" t="s">
        <v>247</v>
      </c>
      <c r="P23" s="114" t="s">
        <v>223</v>
      </c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</row>
    <row r="24" spans="1:71" ht="22.5" customHeight="1"/>
    <row r="25" spans="1:71" ht="21" customHeight="1">
      <c r="A25" s="131" t="s">
        <v>248</v>
      </c>
      <c r="N25" s="552" t="s">
        <v>249</v>
      </c>
      <c r="O25" s="553"/>
      <c r="P25" s="399"/>
    </row>
    <row r="26" spans="1:71" ht="19.5" customHeight="1">
      <c r="A26" s="132" t="s">
        <v>5</v>
      </c>
      <c r="N26" s="132" t="s">
        <v>250</v>
      </c>
      <c r="O26" s="132"/>
    </row>
    <row r="27" spans="1:71" ht="15.6">
      <c r="A27" s="132" t="s">
        <v>251</v>
      </c>
      <c r="N27" s="132" t="s">
        <v>198</v>
      </c>
      <c r="O27" s="132"/>
    </row>
    <row r="28" spans="1:71" ht="15.6">
      <c r="A28" s="586" t="s">
        <v>265</v>
      </c>
      <c r="B28" s="586"/>
      <c r="N28" s="63" t="s">
        <v>266</v>
      </c>
      <c r="O28" s="64"/>
    </row>
    <row r="29" spans="1:71" ht="15.6">
      <c r="A29" s="132"/>
    </row>
  </sheetData>
  <mergeCells count="27">
    <mergeCell ref="C4:C9"/>
    <mergeCell ref="A4:A9"/>
    <mergeCell ref="B4:B9"/>
    <mergeCell ref="E5:H5"/>
    <mergeCell ref="A28:B28"/>
    <mergeCell ref="F6:H6"/>
    <mergeCell ref="G7:G9"/>
    <mergeCell ref="D4:I4"/>
    <mergeCell ref="F7:F9"/>
    <mergeCell ref="H7:H9"/>
    <mergeCell ref="I5:I9"/>
    <mergeCell ref="N25:P25"/>
    <mergeCell ref="L4:L9"/>
    <mergeCell ref="A10:P10"/>
    <mergeCell ref="M4:M9"/>
    <mergeCell ref="A11:A13"/>
    <mergeCell ref="O4:O9"/>
    <mergeCell ref="K4:K9"/>
    <mergeCell ref="P4:P9"/>
    <mergeCell ref="D5:D9"/>
    <mergeCell ref="N4:N9"/>
    <mergeCell ref="A15:A17"/>
    <mergeCell ref="A18:A20"/>
    <mergeCell ref="A21:A23"/>
    <mergeCell ref="A14:P14"/>
    <mergeCell ref="J4:J9"/>
    <mergeCell ref="E6:E9"/>
  </mergeCells>
  <phoneticPr fontId="22" type="noConversion"/>
  <hyperlinks>
    <hyperlink ref="N11" r:id="rId1"/>
    <hyperlink ref="N12" r:id="rId2"/>
    <hyperlink ref="N13" r:id="rId3"/>
    <hyperlink ref="O11" r:id="rId4"/>
    <hyperlink ref="O12" r:id="rId5"/>
    <hyperlink ref="O13" r:id="rId6"/>
    <hyperlink ref="N15" r:id="rId7"/>
    <hyperlink ref="N18" r:id="rId8"/>
    <hyperlink ref="O15" r:id="rId9" display="https://ab.uu.edu.ua/edu-discipline/materialoznavstvo"/>
    <hyperlink ref="O17" r:id="rId10" display="https://ab.uu.edu.ua/edu-discipline/tekhnichnii_risunok"/>
    <hyperlink ref="O18" r:id="rId11" display="https://ab.uu.edu.ua/edu-discipline/estetika_reclami"/>
    <hyperlink ref="O19" r:id="rId12" display="https://ab.uu.edu.ua/edu-discipline/reclamni_tehnologii_v_dizayni"/>
    <hyperlink ref="O21" r:id="rId13" display="https://ab.uu.edu.ua/edu-discipline/informatsiina_kultura_fakhivtsya"/>
    <hyperlink ref="O22" r:id="rId14" display="https://ab.uu.edu.ua/edu-discipline/suchasni_comumicatsiyni_tehnologii_ta_novi_zmi"/>
    <hyperlink ref="O23" r:id="rId15" display="https://ab.uu.edu.ua/edu-discipline/teoriya_masovoyi_informatsiyi"/>
    <hyperlink ref="O16" r:id="rId16"/>
    <hyperlink ref="O20" r:id="rId17"/>
  </hyperlinks>
  <pageMargins left="0.7" right="0.23" top="0.75" bottom="0.75" header="0.3" footer="0.3"/>
  <pageSetup paperSize="9" scale="59" orientation="landscape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Титулка ФМБ</vt:lpstr>
      <vt:lpstr>фаховий молодший бакалавр</vt:lpstr>
      <vt:lpstr>вибіркові</vt:lpstr>
      <vt:lpstr>'Титулка ФМБ'!Область_друку</vt:lpstr>
      <vt:lpstr>'фаховий молодший бакалавр'!Область_друку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2025-10-20T07:50:11Z</cp:lastPrinted>
  <dcterms:created xsi:type="dcterms:W3CDTF">2020-07-08T11:27:00Z</dcterms:created>
  <dcterms:modified xsi:type="dcterms:W3CDTF">2025-11-11T13:43:27Z</dcterms:modified>
</cp:coreProperties>
</file>