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п фмб 2025\"/>
    </mc:Choice>
  </mc:AlternateContent>
  <bookViews>
    <workbookView xWindow="0" yWindow="0" windowWidth="23040" windowHeight="9072"/>
  </bookViews>
  <sheets>
    <sheet name="Титулка ФМБ" sheetId="1" r:id="rId1"/>
    <sheet name="фах мол бак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N30" i="1" l="1"/>
  <c r="BL30" i="1"/>
  <c r="BI30" i="1"/>
  <c r="BG30" i="1"/>
  <c r="BE30" i="1"/>
  <c r="BC30" i="1"/>
  <c r="BP29" i="1"/>
  <c r="BP28" i="1"/>
  <c r="BP30" i="1" l="1"/>
  <c r="S30" i="2"/>
  <c r="T30" i="2" s="1"/>
  <c r="H42" i="2"/>
  <c r="I42" i="2"/>
  <c r="M42" i="2" s="1"/>
  <c r="I30" i="2"/>
  <c r="H30" i="2"/>
  <c r="M30" i="2" s="1"/>
  <c r="I37" i="2"/>
  <c r="S37" i="2" s="1"/>
  <c r="T37" i="2" s="1"/>
  <c r="H37" i="2"/>
  <c r="M37" i="2" s="1"/>
  <c r="S42" i="2" l="1"/>
  <c r="T42" i="2" s="1"/>
  <c r="I38" i="2"/>
  <c r="X51" i="2"/>
  <c r="W51" i="2"/>
  <c r="V51" i="2"/>
  <c r="U51" i="2"/>
  <c r="Q21" i="2"/>
  <c r="P21" i="2"/>
  <c r="O21" i="2"/>
  <c r="N21" i="2"/>
  <c r="L21" i="2"/>
  <c r="K21" i="2"/>
  <c r="J21" i="2"/>
  <c r="G21" i="2"/>
  <c r="I28" i="2" l="1"/>
  <c r="I29" i="2"/>
  <c r="H39" i="2" l="1"/>
  <c r="I39" i="2"/>
  <c r="S39" i="2" l="1"/>
  <c r="T39" i="2" s="1"/>
  <c r="M39" i="2"/>
  <c r="I19" i="2"/>
  <c r="H19" i="2"/>
  <c r="S19" i="2" l="1"/>
  <c r="T19" i="2" s="1"/>
  <c r="M19" i="2"/>
  <c r="E25" i="2"/>
  <c r="F25" i="2"/>
  <c r="H24" i="2"/>
  <c r="H16" i="2"/>
  <c r="I20" i="2"/>
  <c r="I16" i="2"/>
  <c r="M16" i="2" l="1"/>
  <c r="S16" i="2"/>
  <c r="T16" i="2" s="1"/>
  <c r="I12" i="2" l="1"/>
  <c r="H12" i="2"/>
  <c r="S12" i="2" l="1"/>
  <c r="T12" i="2" s="1"/>
  <c r="M12" i="2"/>
  <c r="G46" i="2"/>
  <c r="H20" i="2"/>
  <c r="S20" i="2" s="1"/>
  <c r="T20" i="2" s="1"/>
  <c r="M20" i="2" l="1"/>
  <c r="S56" i="2"/>
  <c r="S57" i="2"/>
  <c r="S58" i="2"/>
  <c r="S59" i="2"/>
  <c r="S60" i="2"/>
  <c r="I36" i="2"/>
  <c r="Q48" i="2" l="1"/>
  <c r="P48" i="2"/>
  <c r="O48" i="2"/>
  <c r="N48" i="2"/>
  <c r="G48" i="2"/>
  <c r="R55" i="2" l="1"/>
  <c r="F51" i="2"/>
  <c r="F55" i="2" s="1"/>
  <c r="E51" i="2"/>
  <c r="E55" i="2" s="1"/>
  <c r="H50" i="2"/>
  <c r="H49" i="2"/>
  <c r="Q46" i="2"/>
  <c r="Q51" i="2" s="1"/>
  <c r="P46" i="2"/>
  <c r="P51" i="2" s="1"/>
  <c r="O46" i="2"/>
  <c r="O51" i="2" s="1"/>
  <c r="N46" i="2"/>
  <c r="N51" i="2" s="1"/>
  <c r="L46" i="2"/>
  <c r="K46" i="2"/>
  <c r="J46" i="2"/>
  <c r="G51" i="2"/>
  <c r="D51" i="2"/>
  <c r="C51" i="2"/>
  <c r="H45" i="2"/>
  <c r="M45" i="2" s="1"/>
  <c r="I44" i="2"/>
  <c r="H44" i="2"/>
  <c r="I43" i="2"/>
  <c r="H43" i="2"/>
  <c r="I41" i="2"/>
  <c r="H41" i="2"/>
  <c r="I40" i="2"/>
  <c r="H40" i="2"/>
  <c r="H36" i="2"/>
  <c r="S36" i="2" s="1"/>
  <c r="T36" i="2" s="1"/>
  <c r="I35" i="2"/>
  <c r="H35" i="2"/>
  <c r="H38" i="2"/>
  <c r="I34" i="2"/>
  <c r="H34" i="2"/>
  <c r="I33" i="2"/>
  <c r="H33" i="2"/>
  <c r="H29" i="2"/>
  <c r="H28" i="2"/>
  <c r="M28" i="2" s="1"/>
  <c r="I31" i="2"/>
  <c r="H31" i="2"/>
  <c r="R26" i="2"/>
  <c r="R27" i="2" s="1"/>
  <c r="D25" i="2"/>
  <c r="I23" i="2"/>
  <c r="H23" i="2"/>
  <c r="Q23" i="2"/>
  <c r="P23" i="2"/>
  <c r="P25" i="2" s="1"/>
  <c r="O23" i="2"/>
  <c r="N23" i="2"/>
  <c r="G23" i="2"/>
  <c r="G25" i="2" s="1"/>
  <c r="R21" i="2"/>
  <c r="C25" i="2"/>
  <c r="I11" i="2"/>
  <c r="H11" i="2"/>
  <c r="I18" i="2"/>
  <c r="H18" i="2"/>
  <c r="I32" i="2"/>
  <c r="H32" i="2"/>
  <c r="I15" i="2"/>
  <c r="H15" i="2"/>
  <c r="I14" i="2"/>
  <c r="H14" i="2"/>
  <c r="I13" i="2"/>
  <c r="H13" i="2"/>
  <c r="I17" i="2"/>
  <c r="H17" i="2"/>
  <c r="B8" i="2"/>
  <c r="C8" i="2" s="1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O5" i="2"/>
  <c r="P5" i="2" s="1"/>
  <c r="Q5" i="2" s="1"/>
  <c r="H21" i="2" l="1"/>
  <c r="H25" i="2" s="1"/>
  <c r="I21" i="2"/>
  <c r="I25" i="2" s="1"/>
  <c r="H48" i="2"/>
  <c r="O25" i="2"/>
  <c r="O55" i="2" s="1"/>
  <c r="M50" i="2"/>
  <c r="S15" i="2"/>
  <c r="T15" i="2" s="1"/>
  <c r="S41" i="2"/>
  <c r="T41" i="2" s="1"/>
  <c r="M49" i="2"/>
  <c r="S33" i="2"/>
  <c r="T33" i="2" s="1"/>
  <c r="M29" i="2"/>
  <c r="S40" i="2"/>
  <c r="T40" i="2" s="1"/>
  <c r="I48" i="2"/>
  <c r="M32" i="2"/>
  <c r="M11" i="2"/>
  <c r="M15" i="2"/>
  <c r="M35" i="2"/>
  <c r="M34" i="2"/>
  <c r="M38" i="2"/>
  <c r="S13" i="2"/>
  <c r="T13" i="2" s="1"/>
  <c r="P55" i="2"/>
  <c r="H46" i="2"/>
  <c r="M14" i="2"/>
  <c r="S18" i="2"/>
  <c r="T18" i="2" s="1"/>
  <c r="Q25" i="2"/>
  <c r="Q55" i="2" s="1"/>
  <c r="I46" i="2"/>
  <c r="S29" i="2"/>
  <c r="T29" i="2" s="1"/>
  <c r="S34" i="2"/>
  <c r="T34" i="2" s="1"/>
  <c r="M41" i="2"/>
  <c r="M44" i="2"/>
  <c r="S50" i="2"/>
  <c r="T50" i="2" s="1"/>
  <c r="M33" i="2"/>
  <c r="S38" i="2"/>
  <c r="T38" i="2" s="1"/>
  <c r="S35" i="2"/>
  <c r="T35" i="2" s="1"/>
  <c r="M40" i="2"/>
  <c r="M43" i="2"/>
  <c r="S49" i="2"/>
  <c r="T49" i="2" s="1"/>
  <c r="S32" i="2"/>
  <c r="T32" i="2" s="1"/>
  <c r="S28" i="2"/>
  <c r="T28" i="2" s="1"/>
  <c r="N25" i="2"/>
  <c r="N55" i="2" s="1"/>
  <c r="M24" i="2"/>
  <c r="M23" i="2" s="1"/>
  <c r="D55" i="2"/>
  <c r="M17" i="2"/>
  <c r="M13" i="2"/>
  <c r="S14" i="2"/>
  <c r="T14" i="2" s="1"/>
  <c r="M18" i="2"/>
  <c r="S11" i="2"/>
  <c r="T11" i="2" s="1"/>
  <c r="S24" i="2"/>
  <c r="T24" i="2" s="1"/>
  <c r="C55" i="2"/>
  <c r="M31" i="2"/>
  <c r="S17" i="2"/>
  <c r="T17" i="2" s="1"/>
  <c r="S31" i="2"/>
  <c r="T31" i="2" s="1"/>
  <c r="M36" i="2"/>
  <c r="R57" i="2"/>
  <c r="R59" i="2" s="1"/>
  <c r="M21" i="2" l="1"/>
  <c r="M25" i="2" s="1"/>
  <c r="G55" i="2"/>
  <c r="H52" i="2" s="1"/>
  <c r="S55" i="2"/>
  <c r="M48" i="2"/>
  <c r="H51" i="2"/>
  <c r="H55" i="2" s="1"/>
  <c r="I51" i="2"/>
  <c r="I55" i="2" s="1"/>
  <c r="M46" i="2"/>
  <c r="H53" i="2" l="1"/>
  <c r="M51" i="2"/>
  <c r="M55" i="2" s="1"/>
</calcChain>
</file>

<file path=xl/sharedStrings.xml><?xml version="1.0" encoding="utf-8"?>
<sst xmlns="http://schemas.openxmlformats.org/spreadsheetml/2006/main" count="306" uniqueCount="203">
  <si>
    <t>Відкритий міжнародний університет розвитку людини "Україна"</t>
  </si>
  <si>
    <t>Затверджено</t>
  </si>
  <si>
    <t>Президент Відкритого</t>
  </si>
  <si>
    <t>рішенням Вченої ради</t>
  </si>
  <si>
    <t>міжнародного університету</t>
  </si>
  <si>
    <t>Університету "Україна"</t>
  </si>
  <si>
    <t>розвитку людини "Україна"</t>
  </si>
  <si>
    <t>Н А В Ч А Л Ь Н И Й    П Л А Н</t>
  </si>
  <si>
    <t xml:space="preserve">                                                        </t>
  </si>
  <si>
    <t xml:space="preserve">                                                                                                 </t>
  </si>
  <si>
    <t>Інформаційна, бібліотечна та архівна справа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</si>
  <si>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</si>
  <si>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</si>
  <si>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</si>
  <si>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</si>
  <si>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</si>
  <si>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</si>
  <si>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</si>
  <si>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</si>
  <si>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</si>
  <si>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</si>
  <si>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</si>
  <si>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</si>
  <si>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</si>
  <si>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</si>
  <si>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</si>
  <si>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</si>
  <si>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</si>
  <si>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</si>
  <si>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II</t>
  </si>
  <si>
    <t>Е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</si>
  <si>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Е – випусковий екзамен.</t>
    </r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</si>
  <si>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</si>
  <si>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</si>
  <si>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</si>
  <si>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</si>
  <si>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</si>
  <si>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</si>
  <si>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Захист дипломного проєкту (роботи)</t>
  </si>
  <si>
    <t>Випусковий екзамен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</si>
  <si>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</si>
  <si>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</si>
  <si>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</si>
  <si>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</si>
  <si>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</si>
  <si>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</si>
  <si>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випускової атестації (іспит, дипломний проєкт (робота))</t>
  </si>
  <si>
    <t>Документознавство</t>
  </si>
  <si>
    <t>Навчальна</t>
  </si>
  <si>
    <t>Діловодство</t>
  </si>
  <si>
    <t>Разом</t>
  </si>
  <si>
    <t xml:space="preserve">Інформаційні технології в галузі    </t>
  </si>
  <si>
    <t>Шифр за ОПП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</si>
  <si>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</si>
  <si>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</si>
  <si>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</si>
  <si>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</si>
  <si>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</si>
  <si>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</si>
  <si>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</si>
  <si>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</si>
  <si>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</si>
  <si>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</si>
  <si>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</si>
  <si>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I курс</t>
  </si>
  <si>
    <t>II курс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</si>
  <si>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</si>
  <si>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</si>
  <si>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</si>
  <si>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</si>
  <si>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</si>
  <si>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</si>
  <si>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</si>
  <si>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</si>
  <si>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І. ЦИКЛ ЗАГАЛЬНОЇ ПІДГОТОВКИ</t>
  </si>
  <si>
    <t>1.1. Обов’язкові навчальні дисципліни</t>
  </si>
  <si>
    <t>1 сем</t>
  </si>
  <si>
    <t>2 сем</t>
  </si>
  <si>
    <t>3 сем</t>
  </si>
  <si>
    <t>4 сем</t>
  </si>
  <si>
    <t>ОК 1.1</t>
  </si>
  <si>
    <t>Україна в контексті світового розвитку</t>
  </si>
  <si>
    <t>ОК 1.2</t>
  </si>
  <si>
    <t>Українська мова (за професійним спрямуванням)</t>
  </si>
  <si>
    <t>ОК 1.3</t>
  </si>
  <si>
    <t>ОК 1.4</t>
  </si>
  <si>
    <t>Інформаційні технології</t>
  </si>
  <si>
    <t>ОК 1.5</t>
  </si>
  <si>
    <t>ОК 1.6</t>
  </si>
  <si>
    <t>Інклюзивне суспільство</t>
  </si>
  <si>
    <t>ОК 1.7</t>
  </si>
  <si>
    <t>Основи навчання студентів (самоуправління навчанням)</t>
  </si>
  <si>
    <t>Всього за п. 1.1</t>
  </si>
  <si>
    <t>1.2. Дисципліни вільного вибору студентів</t>
  </si>
  <si>
    <t>Всього за п. 1.2</t>
  </si>
  <si>
    <t>Дисципліни  вільного вибору студентів із загальноуніверситетського переліку дисциплін</t>
  </si>
  <si>
    <t>ІІ. ЦИКЛ ПРОФЕСІЙНОЇ ПІДГОТОВКИ</t>
  </si>
  <si>
    <t>2.1. Обов’язкові навчальні дисципліни</t>
  </si>
  <si>
    <t>ОК 2.1</t>
  </si>
  <si>
    <t>ОК 2.2</t>
  </si>
  <si>
    <t>Вступ до спеціальності</t>
  </si>
  <si>
    <t>ОК 2.3</t>
  </si>
  <si>
    <t>Практичний курс із машинопису</t>
  </si>
  <si>
    <t>ОК 2.4</t>
  </si>
  <si>
    <t>Сучасні технології збору, обробки і передачі інформації</t>
  </si>
  <si>
    <t>ОК 2.5</t>
  </si>
  <si>
    <t>ОК 2.6</t>
  </si>
  <si>
    <t>Професійна етика</t>
  </si>
  <si>
    <t>ОК 2.7</t>
  </si>
  <si>
    <t>ОК 2.8</t>
  </si>
  <si>
    <t>ОК 2.9</t>
  </si>
  <si>
    <t>ОК 2.10</t>
  </si>
  <si>
    <t>ОК 2.11</t>
  </si>
  <si>
    <t>Архівознавство</t>
  </si>
  <si>
    <t>Теорія та практика зв'язків із громадськістю</t>
  </si>
  <si>
    <t>ПР 1</t>
  </si>
  <si>
    <t>ПР 2</t>
  </si>
  <si>
    <t>Навчальна практика</t>
  </si>
  <si>
    <t>Всього за п. 2.1</t>
  </si>
  <si>
    <t>2.2. Дисципліни вільного вибору студентів</t>
  </si>
  <si>
    <t>Всього за п. 2.2</t>
  </si>
  <si>
    <t>ВК 2.1</t>
  </si>
  <si>
    <t>ВК 2.2</t>
  </si>
  <si>
    <t>Частка компонент загального циклу в загальному обсязі освітньої програми, %</t>
  </si>
  <si>
    <t>Частка вибіркових компонент у загальному обсязі освітньої програми, %</t>
  </si>
  <si>
    <t xml:space="preserve">ЗАГАЛЬНА КІЛЬКІСТЬ ГОДИН </t>
  </si>
  <si>
    <t>Кількість екзаменів</t>
  </si>
  <si>
    <t>Кількість заліків</t>
  </si>
  <si>
    <t>Кількість курсових проєктів</t>
  </si>
  <si>
    <t>Кількість курсових робіт</t>
  </si>
  <si>
    <t>ПОГОДЖЕНО</t>
  </si>
  <si>
    <t>Голова Науково-методичного об'єднання</t>
  </si>
  <si>
    <t>проєкти</t>
  </si>
  <si>
    <t>Дисципліни вільного вибору студентів із переліку циклу професійної підготовки</t>
  </si>
  <si>
    <t>Проректор з освітньої</t>
  </si>
  <si>
    <t>діяльності</t>
  </si>
  <si>
    <t>Комплексний кваліфікаційний іспит</t>
  </si>
  <si>
    <t>Фаховий коледж "Освіта"</t>
  </si>
  <si>
    <t>Директор Фахового коледжу "Освіта"</t>
  </si>
  <si>
    <t>______________Світлана СМОЛЯНОВА</t>
  </si>
  <si>
    <t>___________ Оксана КОЛЯДА</t>
  </si>
  <si>
    <t xml:space="preserve">Завідувач кафедри туризму, документних </t>
  </si>
  <si>
    <t>та міжкультурних комунікацій</t>
  </si>
  <si>
    <r>
      <rPr>
        <sz val="12"/>
        <rFont val="Times New Roman"/>
        <family val="1"/>
        <charset val="204"/>
      </rP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фахового молодшого бакалавра ( рівень передвищої освіти)</t>
    </r>
  </si>
  <si>
    <t>Іноземна мова</t>
  </si>
  <si>
    <t>ОК 1.9</t>
  </si>
  <si>
    <t>Права людини та верховенство права в сучасних реаліях</t>
  </si>
  <si>
    <t>ОК 1.10</t>
  </si>
  <si>
    <t>_________________ Петро ТАЛАНЧУК</t>
  </si>
  <si>
    <t>Фізична культура (Фізичне виховання. Основи здорового способу життя. Психологія стресу і стресостійкості особистості)</t>
  </si>
  <si>
    <t>Охорона праці, безпека життєдіяльності та цивільний захист</t>
  </si>
  <si>
    <t>Інформаційні технології в галузі</t>
  </si>
  <si>
    <t>Начальник відділу методичної роботи</t>
  </si>
  <si>
    <t>______________ Вікторія БАУЛА</t>
  </si>
  <si>
    <t>______________ Людмила ТАНСЬКА</t>
  </si>
  <si>
    <t xml:space="preserve"> освітньо-професійна програма</t>
  </si>
  <si>
    <t>ВК 1.1</t>
  </si>
  <si>
    <t>Навчальна (ознайомча)</t>
  </si>
  <si>
    <t>Навчальна (ознайомча) практика</t>
  </si>
  <si>
    <t>"08" квітня 2025 р.</t>
  </si>
  <si>
    <t>з туризму, культури та документно-інформаційних комунікацій</t>
  </si>
  <si>
    <t>"17" квітня 2025 р.</t>
  </si>
  <si>
    <t>______________ Олександра ОЛЬШАНСЬКА</t>
  </si>
  <si>
    <t>"10" квітня 2025 р.</t>
  </si>
  <si>
    <t>"11" березня 2025 р.</t>
  </si>
  <si>
    <t>"24" квітня 2025 року</t>
  </si>
  <si>
    <t>протокол № 3</t>
  </si>
  <si>
    <t>від "24" квітня 2025 року</t>
  </si>
  <si>
    <t>І . ГРАФІК ОСВІТНЬОГО ПРОЦЕСУ</t>
  </si>
  <si>
    <t>V. ПЛАН ОСВІТНЬОГО ПРОЦЕСУ</t>
  </si>
  <si>
    <t>VI. ПЕРЕЛІК НЕОБХІДНИХ КАБІНЕТІВ, ЛАБОРАТОРІЙ, МАЙСТЕРЕНЬ</t>
  </si>
  <si>
    <t>№</t>
  </si>
  <si>
    <t>Кабінети</t>
  </si>
  <si>
    <t>Лабораторії</t>
  </si>
  <si>
    <t>Майстерні</t>
  </si>
  <si>
    <t>Information, Library and Archival Studies</t>
  </si>
  <si>
    <t>ID 78378</t>
  </si>
  <si>
    <t>Всього за циклом загальної підготовки</t>
  </si>
  <si>
    <t>Всього за циклом професійної підготовки</t>
  </si>
  <si>
    <t>Рекомендована кількість годин на тиждень</t>
  </si>
  <si>
    <t>Бібліотечна справа</t>
  </si>
  <si>
    <t>ОК 2.12</t>
  </si>
  <si>
    <t>ОК 2.13</t>
  </si>
  <si>
    <t>Аналітико-синтетична обробка документної інформації</t>
  </si>
  <si>
    <t>Правове забезпечення інформаційної, бібліотечної та архівної діяльності</t>
  </si>
  <si>
    <t>Бібліографознавство</t>
  </si>
  <si>
    <t>ОК 2.14</t>
  </si>
  <si>
    <t>Захист інформації та інформаційна безпека</t>
  </si>
  <si>
    <t>ОК 2.15</t>
  </si>
  <si>
    <t>Інформація в соціальних комунікаціях</t>
  </si>
  <si>
    <t>Чинники упішного працевлаштування за фахом</t>
  </si>
  <si>
    <t>ОК 1.8</t>
  </si>
  <si>
    <t>Спеціалізація _____________________________________________</t>
  </si>
  <si>
    <t>Професійна кваліфікація _______________________________</t>
  </si>
  <si>
    <r>
      <t xml:space="preserve">Освітньо-професійний ступінь: </t>
    </r>
    <r>
      <rPr>
        <b/>
        <sz val="10"/>
        <rFont val="Times New Roman"/>
        <family val="1"/>
        <charset val="204"/>
      </rPr>
      <t>фаховий молодший бакалавр</t>
    </r>
  </si>
  <si>
    <r>
      <t xml:space="preserve">Форма здобуття фахової передвищої освіти: </t>
    </r>
    <r>
      <rPr>
        <b/>
        <sz val="10"/>
        <rFont val="Times New Roman"/>
        <family val="1"/>
        <charset val="204"/>
      </rPr>
      <t>денна</t>
    </r>
  </si>
  <si>
    <r>
      <t xml:space="preserve">Термін навчання: </t>
    </r>
    <r>
      <rPr>
        <b/>
        <sz val="10"/>
        <rFont val="Times New Roman"/>
        <family val="1"/>
        <charset val="204"/>
      </rPr>
      <t>1 рік 10 місяців</t>
    </r>
  </si>
  <si>
    <r>
      <t xml:space="preserve">Рік вступу: </t>
    </r>
    <r>
      <rPr>
        <b/>
        <sz val="10"/>
        <rFont val="Times New Roman"/>
        <family val="1"/>
        <charset val="204"/>
      </rPr>
      <t>2025-2026 н.р.</t>
    </r>
  </si>
  <si>
    <r>
      <t>На основі:</t>
    </r>
    <r>
      <rPr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повної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загальної середньої освіти</t>
    </r>
  </si>
  <si>
    <t>Затверджую</t>
  </si>
  <si>
    <r>
      <t xml:space="preserve">Галузь знань:  </t>
    </r>
    <r>
      <rPr>
        <b/>
        <sz val="10"/>
        <rFont val="Times New Roman"/>
        <family val="1"/>
        <charset val="204"/>
      </rPr>
      <t xml:space="preserve"> В Культура, мистецтво та гуманітарні науки</t>
    </r>
  </si>
  <si>
    <r>
      <t xml:space="preserve">Спеціальність:  </t>
    </r>
    <r>
      <rPr>
        <b/>
        <sz val="10"/>
        <rFont val="Times New Roman"/>
        <family val="1"/>
        <charset val="204"/>
      </rPr>
      <t>В13 Бібліотечна, інформаційна та архівна справа</t>
    </r>
  </si>
  <si>
    <r>
      <t xml:space="preserve">Освітня кваліфікація: </t>
    </r>
    <r>
      <rPr>
        <b/>
        <sz val="10"/>
        <rFont val="Times New Roman"/>
        <family val="1"/>
        <charset val="204"/>
      </rPr>
      <t>фаховий молодший бакалавр з бібліотечної, інформаційної та архівної справи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</si>
</sst>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1\.00"/>
    <numFmt numFmtId="165" formatCode="0.0"/>
    <numFmt numFmtId="166" formatCode="\2\.0"/>
    <numFmt numFmtId="167" formatCode="\3\.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sz val="12"/>
      <color indexed="56"/>
      <name val="Times New Roman"/>
      <family val="1"/>
      <charset val="204"/>
    </font>
    <font>
      <b/>
      <sz val="11"/>
      <color indexed="58"/>
      <name val="Times New Roman"/>
      <family val="1"/>
      <charset val="204"/>
    </font>
    <font>
      <sz val="11"/>
      <color indexed="56"/>
      <name val="Times New Roman"/>
      <family val="1"/>
      <charset val="204"/>
    </font>
    <font>
      <sz val="11"/>
      <color theme="2" tint="-0.89999084444715716"/>
      <name val="Times New Roman"/>
      <family val="1"/>
      <charset val="204"/>
    </font>
    <font>
      <b/>
      <sz val="11"/>
      <color theme="2" tint="-0.89999084444715716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sz val="12"/>
      <color theme="6" tint="-0.499984740745262"/>
      <name val="Times New Roman"/>
      <family val="1"/>
      <charset val="204"/>
    </font>
    <font>
      <sz val="11"/>
      <color indexed="58"/>
      <name val="Times New Roman"/>
      <family val="1"/>
      <charset val="204"/>
    </font>
    <font>
      <sz val="10"/>
      <color theme="2" tint="-0.89999084444715716"/>
      <name val="Arial Cyr"/>
      <charset val="204"/>
    </font>
    <font>
      <sz val="11"/>
      <name val="Arial Cyr"/>
      <charset val="204"/>
    </font>
    <font>
      <b/>
      <sz val="12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6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8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6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6"/>
      </right>
      <top style="thin">
        <color indexed="64"/>
      </top>
      <bottom style="medium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64"/>
      </top>
      <bottom style="medium">
        <color indexed="64"/>
      </bottom>
      <diagonal/>
    </border>
    <border>
      <left style="thin">
        <color indexed="26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5" fillId="0" borderId="0"/>
    <xf numFmtId="0" fontId="35" fillId="0" borderId="0"/>
  </cellStyleXfs>
  <cellXfs count="539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15" fillId="0" borderId="0" xfId="0" applyFont="1" applyFill="1"/>
    <xf numFmtId="0" fontId="9" fillId="0" borderId="0" xfId="0" applyFont="1" applyFill="1"/>
    <xf numFmtId="0" fontId="16" fillId="0" borderId="0" xfId="0" applyFont="1" applyFill="1"/>
    <xf numFmtId="0" fontId="14" fillId="0" borderId="24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18" fillId="0" borderId="13" xfId="0" applyFont="1" applyFill="1" applyBorder="1" applyAlignment="1" applyProtection="1">
      <alignment vertical="center" wrapText="1"/>
      <protection locked="0"/>
    </xf>
    <xf numFmtId="0" fontId="19" fillId="0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9" fillId="0" borderId="64" xfId="0" applyFont="1" applyFill="1" applyBorder="1" applyAlignment="1">
      <alignment horizontal="center" vertical="center"/>
    </xf>
    <xf numFmtId="1" fontId="18" fillId="0" borderId="66" xfId="0" applyNumberFormat="1" applyFont="1" applyFill="1" applyBorder="1" applyAlignment="1">
      <alignment horizontal="center" vertical="center"/>
    </xf>
    <xf numFmtId="1" fontId="19" fillId="0" borderId="13" xfId="0" applyNumberFormat="1" applyFont="1" applyFill="1" applyBorder="1" applyAlignment="1">
      <alignment horizontal="center" vertical="center"/>
    </xf>
    <xf numFmtId="1" fontId="18" fillId="0" borderId="13" xfId="0" applyNumberFormat="1" applyFont="1" applyFill="1" applyBorder="1" applyAlignment="1" applyProtection="1">
      <alignment horizontal="center" vertical="center"/>
      <protection locked="0"/>
    </xf>
    <xf numFmtId="1" fontId="18" fillId="0" borderId="64" xfId="0" applyNumberFormat="1" applyFont="1" applyFill="1" applyBorder="1" applyAlignment="1" applyProtection="1">
      <alignment horizontal="center" vertical="center"/>
      <protection locked="0"/>
    </xf>
    <xf numFmtId="1" fontId="18" fillId="0" borderId="65" xfId="0" applyNumberFormat="1" applyFont="1" applyFill="1" applyBorder="1" applyAlignment="1" applyProtection="1">
      <alignment horizontal="center" vertical="center"/>
      <protection locked="0"/>
    </xf>
    <xf numFmtId="0" fontId="18" fillId="0" borderId="66" xfId="0" applyFont="1" applyFill="1" applyBorder="1" applyAlignment="1">
      <alignment horizontal="center" vertical="center"/>
    </xf>
    <xf numFmtId="0" fontId="18" fillId="0" borderId="10" xfId="0" applyFont="1" applyFill="1" applyBorder="1" applyAlignment="1" applyProtection="1">
      <alignment horizontal="left" vertical="center" wrapText="1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9" fillId="0" borderId="56" xfId="0" applyFont="1" applyFill="1" applyBorder="1" applyAlignment="1" applyProtection="1">
      <alignment horizontal="center" vertical="center"/>
      <protection locked="0"/>
    </xf>
    <xf numFmtId="1" fontId="18" fillId="0" borderId="9" xfId="0" applyNumberFormat="1" applyFont="1" applyFill="1" applyBorder="1" applyAlignment="1">
      <alignment horizontal="center" vertical="center"/>
    </xf>
    <xf numFmtId="1" fontId="19" fillId="0" borderId="10" xfId="0" applyNumberFormat="1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 applyProtection="1">
      <alignment horizontal="center" vertical="center"/>
      <protection locked="0"/>
    </xf>
    <xf numFmtId="1" fontId="18" fillId="0" borderId="27" xfId="0" applyNumberFormat="1" applyFont="1" applyFill="1" applyBorder="1" applyAlignment="1" applyProtection="1">
      <alignment horizontal="center" vertical="center"/>
      <protection locked="0"/>
    </xf>
    <xf numFmtId="1" fontId="18" fillId="0" borderId="56" xfId="0" applyNumberFormat="1" applyFont="1" applyFill="1" applyBorder="1" applyAlignment="1" applyProtection="1">
      <alignment horizontal="center" vertical="center"/>
      <protection locked="0"/>
    </xf>
    <xf numFmtId="0" fontId="18" fillId="0" borderId="9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vertical="center" wrapText="1"/>
      <protection locked="0"/>
    </xf>
    <xf numFmtId="0" fontId="18" fillId="0" borderId="58" xfId="0" applyFont="1" applyFill="1" applyBorder="1" applyAlignment="1" applyProtection="1">
      <alignment horizontal="left" vertical="center" wrapText="1"/>
      <protection locked="0"/>
    </xf>
    <xf numFmtId="0" fontId="18" fillId="0" borderId="58" xfId="0" applyFont="1" applyFill="1" applyBorder="1" applyAlignment="1" applyProtection="1">
      <alignment horizontal="center" vertical="center"/>
      <protection locked="0"/>
    </xf>
    <xf numFmtId="0" fontId="18" fillId="0" borderId="32" xfId="0" applyFont="1" applyFill="1" applyBorder="1" applyAlignment="1" applyProtection="1">
      <alignment horizontal="center" vertical="center"/>
      <protection locked="0"/>
    </xf>
    <xf numFmtId="1" fontId="18" fillId="0" borderId="34" xfId="0" applyNumberFormat="1" applyFont="1" applyFill="1" applyBorder="1" applyAlignment="1">
      <alignment horizontal="center" vertical="center"/>
    </xf>
    <xf numFmtId="1" fontId="19" fillId="0" borderId="58" xfId="0" applyNumberFormat="1" applyFont="1" applyFill="1" applyBorder="1" applyAlignment="1">
      <alignment horizontal="center" vertical="center"/>
    </xf>
    <xf numFmtId="1" fontId="18" fillId="0" borderId="58" xfId="0" applyNumberFormat="1" applyFont="1" applyFill="1" applyBorder="1" applyAlignment="1" applyProtection="1">
      <alignment horizontal="center" vertical="center"/>
      <protection locked="0"/>
    </xf>
    <xf numFmtId="1" fontId="18" fillId="0" borderId="67" xfId="0" applyNumberFormat="1" applyFont="1" applyFill="1" applyBorder="1" applyAlignment="1" applyProtection="1">
      <alignment horizontal="center" vertical="center"/>
      <protection locked="0"/>
    </xf>
    <xf numFmtId="1" fontId="23" fillId="0" borderId="11" xfId="0" applyNumberFormat="1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>
      <alignment horizontal="center" vertical="center"/>
    </xf>
    <xf numFmtId="0" fontId="26" fillId="0" borderId="58" xfId="2" applyFont="1" applyFill="1" applyBorder="1" applyAlignment="1" applyProtection="1">
      <alignment horizontal="center" vertical="center" wrapText="1"/>
    </xf>
    <xf numFmtId="0" fontId="26" fillId="0" borderId="58" xfId="0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Fill="1" applyBorder="1" applyAlignment="1" applyProtection="1">
      <alignment horizontal="center" vertical="center" wrapText="1"/>
      <protection locked="0"/>
    </xf>
    <xf numFmtId="1" fontId="26" fillId="0" borderId="6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34" xfId="0" applyFont="1" applyFill="1" applyBorder="1" applyAlignment="1" applyProtection="1">
      <alignment horizontal="center" vertical="center" wrapText="1"/>
      <protection locked="0"/>
    </xf>
    <xf numFmtId="1" fontId="28" fillId="0" borderId="11" xfId="0" applyNumberFormat="1" applyFont="1" applyFill="1" applyBorder="1" applyAlignment="1" applyProtection="1">
      <alignment horizontal="center" vertical="center"/>
      <protection hidden="1"/>
    </xf>
    <xf numFmtId="0" fontId="20" fillId="0" borderId="10" xfId="0" applyFont="1" applyFill="1" applyBorder="1" applyAlignment="1">
      <alignment horizontal="center" vertical="center"/>
    </xf>
    <xf numFmtId="1" fontId="23" fillId="0" borderId="14" xfId="0" applyNumberFormat="1" applyFont="1" applyFill="1" applyBorder="1" applyAlignment="1" applyProtection="1">
      <alignment horizontal="center" vertical="center"/>
      <protection hidden="1"/>
    </xf>
    <xf numFmtId="1" fontId="23" fillId="0" borderId="8" xfId="0" applyNumberFormat="1" applyFont="1" applyFill="1" applyBorder="1" applyAlignment="1" applyProtection="1">
      <alignment horizontal="center" vertical="center"/>
      <protection hidden="1"/>
    </xf>
    <xf numFmtId="2" fontId="18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3" xfId="0" applyNumberFormat="1" applyFont="1" applyFill="1" applyBorder="1" applyAlignment="1" applyProtection="1">
      <alignment horizontal="center" vertical="center"/>
      <protection locked="0"/>
    </xf>
    <xf numFmtId="0" fontId="18" fillId="0" borderId="13" xfId="0" applyFont="1" applyFill="1" applyBorder="1" applyAlignment="1" applyProtection="1">
      <alignment horizontal="center" vertical="center"/>
      <protection locked="0"/>
    </xf>
    <xf numFmtId="0" fontId="18" fillId="0" borderId="64" xfId="0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/>
    </xf>
    <xf numFmtId="1" fontId="18" fillId="0" borderId="27" xfId="0" applyNumberFormat="1" applyFont="1" applyFill="1" applyBorder="1" applyAlignment="1">
      <alignment horizontal="center" vertical="center"/>
    </xf>
    <xf numFmtId="1" fontId="25" fillId="0" borderId="14" xfId="0" applyNumberFormat="1" applyFont="1" applyFill="1" applyBorder="1" applyAlignment="1" applyProtection="1">
      <alignment horizontal="center" vertical="center"/>
      <protection hidden="1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27" xfId="0" applyFont="1" applyFill="1" applyBorder="1" applyAlignment="1" applyProtection="1">
      <alignment horizontal="center" vertical="center" wrapText="1"/>
      <protection locked="0"/>
    </xf>
    <xf numFmtId="0" fontId="19" fillId="0" borderId="56" xfId="0" applyFont="1" applyFill="1" applyBorder="1" applyAlignment="1" applyProtection="1">
      <alignment horizontal="center" vertical="center" wrapText="1"/>
      <protection locked="0"/>
    </xf>
    <xf numFmtId="1" fontId="18" fillId="0" borderId="56" xfId="0" applyNumberFormat="1" applyFont="1" applyFill="1" applyBorder="1" applyAlignment="1" applyProtection="1">
      <alignment horizontal="center" vertical="center" wrapText="1"/>
      <protection locked="0"/>
    </xf>
    <xf numFmtId="1" fontId="20" fillId="0" borderId="11" xfId="0" applyNumberFormat="1" applyFont="1" applyFill="1" applyBorder="1" applyAlignment="1" applyProtection="1">
      <alignment horizontal="center" vertical="center"/>
      <protection hidden="1"/>
    </xf>
    <xf numFmtId="0" fontId="18" fillId="0" borderId="10" xfId="0" applyNumberFormat="1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1" fontId="20" fillId="0" borderId="71" xfId="0" applyNumberFormat="1" applyFont="1" applyFill="1" applyBorder="1" applyAlignment="1" applyProtection="1">
      <alignment horizontal="center" vertical="center"/>
      <protection hidden="1"/>
    </xf>
    <xf numFmtId="1" fontId="20" fillId="0" borderId="72" xfId="0" applyNumberFormat="1" applyFont="1" applyFill="1" applyBorder="1" applyAlignment="1" applyProtection="1">
      <alignment horizontal="center" vertical="center"/>
      <protection hidden="1"/>
    </xf>
    <xf numFmtId="1" fontId="25" fillId="0" borderId="72" xfId="0" applyNumberFormat="1" applyFont="1" applyFill="1" applyBorder="1" applyAlignment="1" applyProtection="1">
      <alignment horizontal="center" vertical="center"/>
      <protection hidden="1"/>
    </xf>
    <xf numFmtId="1" fontId="25" fillId="0" borderId="73" xfId="0" applyNumberFormat="1" applyFont="1" applyFill="1" applyBorder="1" applyAlignment="1" applyProtection="1">
      <alignment horizontal="center" vertical="center"/>
      <protection hidden="1"/>
    </xf>
    <xf numFmtId="1" fontId="18" fillId="0" borderId="6" xfId="0" applyNumberFormat="1" applyFont="1" applyFill="1" applyBorder="1" applyAlignment="1">
      <alignment horizontal="center" vertical="center"/>
    </xf>
    <xf numFmtId="1" fontId="19" fillId="0" borderId="7" xfId="0" applyNumberFormat="1" applyFont="1" applyFill="1" applyBorder="1" applyAlignment="1">
      <alignment horizontal="center" vertical="center"/>
    </xf>
    <xf numFmtId="1" fontId="18" fillId="0" borderId="7" xfId="0" applyNumberFormat="1" applyFont="1" applyFill="1" applyBorder="1" applyAlignment="1">
      <alignment horizontal="center" vertical="center"/>
    </xf>
    <xf numFmtId="1" fontId="18" fillId="0" borderId="15" xfId="0" applyNumberFormat="1" applyFont="1" applyFill="1" applyBorder="1" applyAlignment="1" applyProtection="1">
      <alignment horizontal="center" vertical="center"/>
      <protection locked="0"/>
    </xf>
    <xf numFmtId="1" fontId="18" fillId="0" borderId="13" xfId="0" applyNumberFormat="1" applyFont="1" applyFill="1" applyBorder="1" applyAlignment="1">
      <alignment horizontal="center" vertical="center"/>
    </xf>
    <xf numFmtId="1" fontId="18" fillId="0" borderId="64" xfId="0" applyNumberFormat="1" applyFont="1" applyFill="1" applyBorder="1" applyAlignment="1">
      <alignment horizontal="center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hidden="1"/>
    </xf>
    <xf numFmtId="0" fontId="26" fillId="0" borderId="13" xfId="0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Fill="1" applyBorder="1" applyAlignment="1" applyProtection="1">
      <alignment horizontal="center" vertical="center" wrapText="1"/>
      <protection locked="0"/>
    </xf>
    <xf numFmtId="0" fontId="26" fillId="0" borderId="27" xfId="0" applyFont="1" applyFill="1" applyBorder="1" applyAlignment="1" applyProtection="1">
      <alignment horizontal="center" vertical="center" wrapText="1"/>
      <protection locked="0"/>
    </xf>
    <xf numFmtId="1" fontId="26" fillId="0" borderId="9" xfId="0" applyNumberFormat="1" applyFont="1" applyFill="1" applyBorder="1" applyAlignment="1">
      <alignment horizontal="center" vertical="center"/>
    </xf>
    <xf numFmtId="1" fontId="2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9" xfId="0" applyFont="1" applyFill="1" applyBorder="1" applyAlignment="1" applyProtection="1">
      <alignment horizontal="center" vertical="center" wrapText="1"/>
      <protection locked="0"/>
    </xf>
    <xf numFmtId="1" fontId="30" fillId="0" borderId="11" xfId="0" applyNumberFormat="1" applyFont="1" applyFill="1" applyBorder="1" applyAlignment="1" applyProtection="1">
      <alignment horizontal="center" vertical="center"/>
      <protection hidden="1"/>
    </xf>
    <xf numFmtId="0" fontId="13" fillId="0" borderId="5" xfId="0" applyFont="1" applyFill="1" applyBorder="1" applyAlignment="1">
      <alignment horizontal="right" vertical="center" wrapText="1"/>
    </xf>
    <xf numFmtId="1" fontId="13" fillId="0" borderId="17" xfId="0" applyNumberFormat="1" applyFont="1" applyFill="1" applyBorder="1" applyAlignment="1">
      <alignment horizontal="center" vertical="center"/>
    </xf>
    <xf numFmtId="1" fontId="25" fillId="0" borderId="75" xfId="0" applyNumberFormat="1" applyFont="1" applyFill="1" applyBorder="1" applyAlignment="1" applyProtection="1">
      <alignment horizontal="center" vertical="center"/>
      <protection hidden="1"/>
    </xf>
    <xf numFmtId="1" fontId="20" fillId="0" borderId="10" xfId="0" applyNumberFormat="1" applyFont="1" applyFill="1" applyBorder="1" applyAlignment="1">
      <alignment horizontal="center" vertical="center"/>
    </xf>
    <xf numFmtId="1" fontId="20" fillId="0" borderId="9" xfId="0" applyNumberFormat="1" applyFont="1" applyFill="1" applyBorder="1" applyAlignment="1">
      <alignment horizontal="center" vertical="center"/>
    </xf>
    <xf numFmtId="1" fontId="11" fillId="0" borderId="56" xfId="0" applyNumberFormat="1" applyFont="1" applyFill="1" applyBorder="1" applyAlignment="1">
      <alignment horizontal="center" vertical="center"/>
    </xf>
    <xf numFmtId="1" fontId="25" fillId="0" borderId="76" xfId="0" applyNumberFormat="1" applyFont="1" applyFill="1" applyBorder="1" applyAlignment="1" applyProtection="1">
      <alignment horizontal="center" vertical="center"/>
      <protection hidden="1"/>
    </xf>
    <xf numFmtId="1" fontId="20" fillId="0" borderId="58" xfId="0" applyNumberFormat="1" applyFont="1" applyFill="1" applyBorder="1" applyAlignment="1">
      <alignment horizontal="center" vertical="center"/>
    </xf>
    <xf numFmtId="1" fontId="20" fillId="0" borderId="34" xfId="0" applyNumberFormat="1" applyFont="1" applyFill="1" applyBorder="1" applyAlignment="1">
      <alignment horizontal="center" vertical="center"/>
    </xf>
    <xf numFmtId="1" fontId="25" fillId="0" borderId="77" xfId="0" applyNumberFormat="1" applyFont="1" applyFill="1" applyBorder="1" applyAlignment="1" applyProtection="1">
      <alignment horizontal="center" vertical="center"/>
      <protection hidden="1"/>
    </xf>
    <xf numFmtId="1" fontId="20" fillId="0" borderId="7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" fontId="20" fillId="0" borderId="0" xfId="0" applyNumberFormat="1" applyFont="1" applyFill="1" applyBorder="1" applyAlignment="1">
      <alignment horizontal="center" vertical="center"/>
    </xf>
    <xf numFmtId="1" fontId="25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>
      <alignment horizontal="center" vertical="center"/>
    </xf>
    <xf numFmtId="1" fontId="25" fillId="0" borderId="78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Continuous" vertical="center"/>
    </xf>
    <xf numFmtId="0" fontId="4" fillId="0" borderId="57" xfId="0" applyFont="1" applyFill="1" applyBorder="1" applyAlignment="1">
      <alignment horizontal="centerContinuous" vertical="center"/>
    </xf>
    <xf numFmtId="0" fontId="13" fillId="0" borderId="58" xfId="0" applyFont="1" applyFill="1" applyBorder="1" applyAlignment="1">
      <alignment horizontal="centerContinuous" vertical="center" wrapText="1"/>
    </xf>
    <xf numFmtId="0" fontId="4" fillId="0" borderId="58" xfId="0" applyFont="1" applyFill="1" applyBorder="1" applyAlignment="1">
      <alignment horizontal="centerContinuous" vertical="center"/>
    </xf>
    <xf numFmtId="0" fontId="4" fillId="0" borderId="38" xfId="0" applyFont="1" applyFill="1" applyBorder="1" applyAlignment="1">
      <alignment horizontal="centerContinuous" vertical="center"/>
    </xf>
    <xf numFmtId="0" fontId="4" fillId="0" borderId="15" xfId="0" applyFont="1" applyFill="1" applyBorder="1" applyAlignment="1">
      <alignment horizontal="centerContinuous" vertical="center"/>
    </xf>
    <xf numFmtId="0" fontId="4" fillId="0" borderId="34" xfId="0" applyFont="1" applyFill="1" applyBorder="1" applyAlignment="1">
      <alignment horizontal="centerContinuous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33" xfId="0" applyFont="1" applyFill="1" applyBorder="1" applyAlignment="1">
      <alignment horizontal="centerContinuous" vertical="center"/>
    </xf>
    <xf numFmtId="0" fontId="3" fillId="0" borderId="59" xfId="0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9" fontId="29" fillId="0" borderId="0" xfId="1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0" fillId="0" borderId="11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66" fontId="33" fillId="0" borderId="4" xfId="0" applyNumberFormat="1" applyFont="1" applyFill="1" applyBorder="1" applyAlignment="1">
      <alignment horizontal="center" vertical="center"/>
    </xf>
    <xf numFmtId="167" fontId="20" fillId="0" borderId="0" xfId="0" applyNumberFormat="1" applyFont="1" applyFill="1" applyBorder="1" applyAlignment="1">
      <alignment vertical="center"/>
    </xf>
    <xf numFmtId="0" fontId="20" fillId="0" borderId="42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9" fillId="0" borderId="4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/>
    </xf>
    <xf numFmtId="9" fontId="7" fillId="0" borderId="0" xfId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/>
    <xf numFmtId="0" fontId="7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1" fontId="13" fillId="0" borderId="0" xfId="0" applyNumberFormat="1" applyFont="1" applyFill="1" applyAlignment="1">
      <alignment vertical="center"/>
    </xf>
    <xf numFmtId="1" fontId="13" fillId="0" borderId="61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left"/>
    </xf>
    <xf numFmtId="0" fontId="3" fillId="0" borderId="42" xfId="0" applyFont="1" applyFill="1" applyBorder="1" applyAlignment="1">
      <alignment vertical="center"/>
    </xf>
    <xf numFmtId="0" fontId="20" fillId="0" borderId="42" xfId="0" applyFont="1" applyFill="1" applyBorder="1" applyAlignment="1">
      <alignment vertical="center"/>
    </xf>
    <xf numFmtId="0" fontId="19" fillId="0" borderId="67" xfId="0" applyFont="1" applyFill="1" applyBorder="1" applyAlignment="1" applyProtection="1">
      <alignment horizontal="center" vertical="center"/>
      <protection locked="0"/>
    </xf>
    <xf numFmtId="1" fontId="18" fillId="0" borderId="32" xfId="0" applyNumberFormat="1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/>
      <protection locked="0"/>
    </xf>
    <xf numFmtId="0" fontId="21" fillId="0" borderId="61" xfId="0" applyFont="1" applyFill="1" applyBorder="1" applyAlignment="1">
      <alignment horizontal="center" vertical="center"/>
    </xf>
    <xf numFmtId="1" fontId="21" fillId="0" borderId="61" xfId="0" applyNumberFormat="1" applyFont="1" applyFill="1" applyBorder="1" applyAlignment="1">
      <alignment horizontal="center" vertical="center"/>
    </xf>
    <xf numFmtId="1" fontId="22" fillId="0" borderId="14" xfId="0" applyNumberFormat="1" applyFont="1" applyFill="1" applyBorder="1" applyAlignment="1" applyProtection="1">
      <alignment horizontal="center" vertical="center"/>
      <protection hidden="1"/>
    </xf>
    <xf numFmtId="0" fontId="24" fillId="0" borderId="61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70" xfId="0" applyFont="1" applyFill="1" applyBorder="1" applyAlignment="1">
      <alignment horizontal="center" vertical="center"/>
    </xf>
    <xf numFmtId="1" fontId="24" fillId="0" borderId="60" xfId="0" applyNumberFormat="1" applyFont="1" applyFill="1" applyBorder="1" applyAlignment="1">
      <alignment horizontal="center" vertical="center"/>
    </xf>
    <xf numFmtId="1" fontId="24" fillId="0" borderId="61" xfId="0" applyNumberFormat="1" applyFont="1" applyFill="1" applyBorder="1" applyAlignment="1">
      <alignment horizontal="center" vertical="center"/>
    </xf>
    <xf numFmtId="1" fontId="24" fillId="0" borderId="53" xfId="0" applyNumberFormat="1" applyFont="1" applyFill="1" applyBorder="1" applyAlignment="1">
      <alignment horizontal="center" vertical="center"/>
    </xf>
    <xf numFmtId="1" fontId="24" fillId="0" borderId="70" xfId="0" applyNumberFormat="1" applyFont="1" applyFill="1" applyBorder="1" applyAlignment="1">
      <alignment horizontal="center" vertical="center"/>
    </xf>
    <xf numFmtId="1" fontId="24" fillId="0" borderId="68" xfId="0" applyNumberFormat="1" applyFont="1" applyFill="1" applyBorder="1" applyAlignment="1">
      <alignment horizontal="center" vertical="center"/>
    </xf>
    <xf numFmtId="0" fontId="26" fillId="0" borderId="55" xfId="0" applyFont="1" applyFill="1" applyBorder="1" applyAlignment="1" applyProtection="1">
      <alignment horizontal="center" vertical="center" wrapText="1"/>
      <protection locked="0"/>
    </xf>
    <xf numFmtId="0" fontId="13" fillId="0" borderId="61" xfId="0" applyFont="1" applyFill="1" applyBorder="1" applyAlignment="1">
      <alignment horizontal="center" vertical="center"/>
    </xf>
    <xf numFmtId="0" fontId="13" fillId="0" borderId="69" xfId="0" applyFont="1" applyFill="1" applyBorder="1" applyAlignment="1">
      <alignment horizontal="center" vertical="center"/>
    </xf>
    <xf numFmtId="1" fontId="13" fillId="0" borderId="70" xfId="0" applyNumberFormat="1" applyFont="1" applyFill="1" applyBorder="1" applyAlignment="1">
      <alignment horizontal="center" vertical="center"/>
    </xf>
    <xf numFmtId="1" fontId="13" fillId="0" borderId="51" xfId="0" applyNumberFormat="1" applyFont="1" applyFill="1" applyBorder="1" applyAlignment="1">
      <alignment horizontal="center" vertical="center"/>
    </xf>
    <xf numFmtId="1" fontId="13" fillId="0" borderId="62" xfId="0" applyNumberFormat="1" applyFont="1" applyFill="1" applyBorder="1" applyAlignment="1">
      <alignment horizontal="center" vertical="center"/>
    </xf>
    <xf numFmtId="1" fontId="25" fillId="0" borderId="8" xfId="0" applyNumberFormat="1" applyFont="1" applyFill="1" applyBorder="1" applyAlignment="1" applyProtection="1">
      <alignment horizontal="center" vertical="center"/>
      <protection hidden="1"/>
    </xf>
    <xf numFmtId="0" fontId="19" fillId="0" borderId="10" xfId="0" applyFont="1" applyFill="1" applyBorder="1" applyAlignment="1">
      <alignment horizontal="center" vertical="center"/>
    </xf>
    <xf numFmtId="0" fontId="19" fillId="0" borderId="61" xfId="0" applyFont="1" applyFill="1" applyBorder="1" applyAlignment="1">
      <alignment horizontal="center" vertical="center"/>
    </xf>
    <xf numFmtId="0" fontId="19" fillId="0" borderId="69" xfId="0" applyFont="1" applyFill="1" applyBorder="1" applyAlignment="1">
      <alignment horizontal="center" vertical="center"/>
    </xf>
    <xf numFmtId="0" fontId="19" fillId="0" borderId="70" xfId="0" applyFont="1" applyFill="1" applyBorder="1" applyAlignment="1">
      <alignment horizontal="center" vertical="center"/>
    </xf>
    <xf numFmtId="1" fontId="19" fillId="0" borderId="68" xfId="0" applyNumberFormat="1" applyFont="1" applyFill="1" applyBorder="1" applyAlignment="1">
      <alignment horizontal="center" vertical="center"/>
    </xf>
    <xf numFmtId="1" fontId="19" fillId="0" borderId="61" xfId="0" applyNumberFormat="1" applyFont="1" applyFill="1" applyBorder="1" applyAlignment="1">
      <alignment horizontal="center" vertical="center"/>
    </xf>
    <xf numFmtId="1" fontId="19" fillId="0" borderId="69" xfId="0" applyNumberFormat="1" applyFont="1" applyFill="1" applyBorder="1" applyAlignment="1">
      <alignment horizontal="center" vertical="center"/>
    </xf>
    <xf numFmtId="1" fontId="19" fillId="0" borderId="70" xfId="0" applyNumberFormat="1" applyFont="1" applyFill="1" applyBorder="1" applyAlignment="1">
      <alignment horizontal="center" vertical="center"/>
    </xf>
    <xf numFmtId="0" fontId="24" fillId="0" borderId="69" xfId="0" applyFont="1" applyFill="1" applyBorder="1" applyAlignment="1">
      <alignment horizontal="center" vertical="center"/>
    </xf>
    <xf numFmtId="2" fontId="26" fillId="0" borderId="74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24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68" xfId="0" applyNumberFormat="1" applyFont="1" applyFill="1" applyBorder="1" applyAlignment="1">
      <alignment horizontal="center" vertical="center"/>
    </xf>
    <xf numFmtId="1" fontId="21" fillId="0" borderId="70" xfId="0" applyNumberFormat="1" applyFont="1" applyFill="1" applyBorder="1" applyAlignment="1">
      <alignment horizontal="center" vertical="center"/>
    </xf>
    <xf numFmtId="9" fontId="21" fillId="0" borderId="68" xfId="1" applyFont="1" applyFill="1" applyBorder="1" applyAlignment="1">
      <alignment horizontal="center" vertical="center"/>
    </xf>
    <xf numFmtId="1" fontId="21" fillId="0" borderId="69" xfId="0" applyNumberFormat="1" applyFont="1" applyFill="1" applyBorder="1" applyAlignment="1">
      <alignment horizontal="center" vertical="center"/>
    </xf>
    <xf numFmtId="1" fontId="21" fillId="0" borderId="68" xfId="0" applyNumberFormat="1" applyFont="1" applyFill="1" applyBorder="1" applyAlignment="1">
      <alignment horizontal="center" vertical="center"/>
    </xf>
    <xf numFmtId="165" fontId="21" fillId="0" borderId="61" xfId="0" applyNumberFormat="1" applyFont="1" applyFill="1" applyBorder="1" applyAlignment="1">
      <alignment horizontal="center" vertical="center"/>
    </xf>
    <xf numFmtId="9" fontId="24" fillId="0" borderId="68" xfId="1" applyFont="1" applyFill="1" applyBorder="1" applyAlignment="1">
      <alignment horizontal="center" vertical="center"/>
    </xf>
    <xf numFmtId="1" fontId="11" fillId="0" borderId="60" xfId="0" applyNumberFormat="1" applyFont="1" applyFill="1" applyBorder="1" applyAlignment="1">
      <alignment horizontal="center" vertical="center"/>
    </xf>
    <xf numFmtId="1" fontId="11" fillId="0" borderId="61" xfId="0" applyNumberFormat="1" applyFont="1" applyFill="1" applyBorder="1" applyAlignment="1">
      <alignment horizontal="center" vertical="center"/>
    </xf>
    <xf numFmtId="1" fontId="11" fillId="0" borderId="69" xfId="0" applyNumberFormat="1" applyFont="1" applyFill="1" applyBorder="1" applyAlignment="1">
      <alignment horizontal="center" vertical="center"/>
    </xf>
    <xf numFmtId="1" fontId="11" fillId="0" borderId="70" xfId="0" applyNumberFormat="1" applyFont="1" applyFill="1" applyBorder="1" applyAlignment="1">
      <alignment horizontal="center" vertical="center"/>
    </xf>
    <xf numFmtId="1" fontId="11" fillId="0" borderId="68" xfId="0" applyNumberFormat="1" applyFont="1" applyFill="1" applyBorder="1" applyAlignment="1">
      <alignment horizontal="center" vertical="center"/>
    </xf>
    <xf numFmtId="1" fontId="13" fillId="0" borderId="18" xfId="0" applyNumberFormat="1" applyFont="1" applyFill="1" applyBorder="1" applyAlignment="1">
      <alignment horizontal="center" vertical="center"/>
    </xf>
    <xf numFmtId="1" fontId="20" fillId="0" borderId="41" xfId="0" applyNumberFormat="1" applyFont="1" applyFill="1" applyBorder="1" applyAlignment="1">
      <alignment horizontal="center" vertical="center"/>
    </xf>
    <xf numFmtId="1" fontId="20" fillId="0" borderId="59" xfId="0" applyNumberFormat="1" applyFont="1" applyFill="1" applyBorder="1" applyAlignment="1">
      <alignment horizontal="center" vertical="center"/>
    </xf>
    <xf numFmtId="1" fontId="20" fillId="0" borderId="8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Continuous"/>
    </xf>
    <xf numFmtId="0" fontId="9" fillId="0" borderId="36" xfId="0" applyFont="1" applyFill="1" applyBorder="1" applyAlignment="1">
      <alignment horizontal="centerContinuous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1" fillId="0" borderId="69" xfId="0" applyFont="1" applyFill="1" applyBorder="1" applyAlignment="1">
      <alignment horizontal="center" vertical="center"/>
    </xf>
    <xf numFmtId="0" fontId="21" fillId="0" borderId="70" xfId="0" applyFont="1" applyFill="1" applyBorder="1" applyAlignment="1">
      <alignment horizontal="center" vertical="center"/>
    </xf>
    <xf numFmtId="1" fontId="21" fillId="0" borderId="52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 applyProtection="1">
      <alignment horizontal="left" vertical="center"/>
      <protection locked="0"/>
    </xf>
    <xf numFmtId="0" fontId="22" fillId="0" borderId="10" xfId="0" applyFont="1" applyFill="1" applyBorder="1" applyAlignment="1" applyProtection="1">
      <alignment horizontal="center" vertical="center"/>
      <protection locked="0"/>
    </xf>
    <xf numFmtId="0" fontId="22" fillId="0" borderId="27" xfId="0" applyFont="1" applyFill="1" applyBorder="1" applyAlignment="1" applyProtection="1">
      <alignment horizontal="center" vertical="center"/>
      <protection locked="0"/>
    </xf>
    <xf numFmtId="1" fontId="22" fillId="0" borderId="10" xfId="0" applyNumberFormat="1" applyFont="1" applyFill="1" applyBorder="1" applyAlignment="1" applyProtection="1">
      <alignment horizontal="center" vertical="center"/>
      <protection locked="0"/>
    </xf>
    <xf numFmtId="165" fontId="22" fillId="0" borderId="10" xfId="0" applyNumberFormat="1" applyFont="1" applyFill="1" applyBorder="1" applyAlignment="1" applyProtection="1">
      <alignment horizontal="center" vertical="center"/>
      <protection locked="0"/>
    </xf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vertical="center"/>
    </xf>
    <xf numFmtId="0" fontId="22" fillId="0" borderId="27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10" xfId="0" applyNumberFormat="1" applyFont="1" applyFill="1" applyBorder="1" applyAlignment="1" applyProtection="1">
      <alignment vertical="center" wrapText="1"/>
      <protection locked="0"/>
    </xf>
    <xf numFmtId="2" fontId="22" fillId="0" borderId="58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58" xfId="0" applyFont="1" applyFill="1" applyBorder="1" applyAlignment="1" applyProtection="1">
      <alignment horizontal="center" vertical="center"/>
      <protection locked="0"/>
    </xf>
    <xf numFmtId="0" fontId="22" fillId="0" borderId="32" xfId="0" applyFont="1" applyFill="1" applyBorder="1" applyAlignment="1" applyProtection="1">
      <alignment horizontal="center" vertical="center"/>
      <protection locked="0"/>
    </xf>
    <xf numFmtId="0" fontId="21" fillId="0" borderId="67" xfId="0" applyFont="1" applyFill="1" applyBorder="1" applyAlignment="1" applyProtection="1">
      <alignment horizontal="center" vertical="center"/>
      <protection locked="0"/>
    </xf>
    <xf numFmtId="1" fontId="22" fillId="0" borderId="34" xfId="0" applyNumberFormat="1" applyFont="1" applyFill="1" applyBorder="1" applyAlignment="1">
      <alignment horizontal="center" vertical="center"/>
    </xf>
    <xf numFmtId="1" fontId="22" fillId="0" borderId="58" xfId="0" applyNumberFormat="1" applyFont="1" applyFill="1" applyBorder="1" applyAlignment="1" applyProtection="1">
      <alignment horizontal="center" vertical="center"/>
      <protection locked="0"/>
    </xf>
    <xf numFmtId="1" fontId="22" fillId="0" borderId="32" xfId="0" applyNumberFormat="1" applyFont="1" applyFill="1" applyBorder="1" applyAlignment="1" applyProtection="1">
      <alignment horizontal="center" vertical="center"/>
      <protection locked="0"/>
    </xf>
    <xf numFmtId="1" fontId="22" fillId="0" borderId="67" xfId="0" applyNumberFormat="1" applyFont="1" applyFill="1" applyBorder="1" applyAlignment="1" applyProtection="1">
      <alignment horizontal="center" vertical="center"/>
      <protection locked="0"/>
    </xf>
    <xf numFmtId="0" fontId="22" fillId="0" borderId="34" xfId="0" applyFont="1" applyFill="1" applyBorder="1" applyAlignment="1" applyProtection="1">
      <alignment horizontal="center" vertical="center"/>
      <protection locked="0"/>
    </xf>
    <xf numFmtId="165" fontId="22" fillId="0" borderId="58" xfId="0" applyNumberFormat="1" applyFont="1" applyFill="1" applyBorder="1" applyAlignment="1" applyProtection="1">
      <alignment horizontal="center" vertical="center"/>
      <protection locked="0"/>
    </xf>
    <xf numFmtId="0" fontId="21" fillId="0" borderId="52" xfId="0" applyFont="1" applyFill="1" applyBorder="1" applyAlignment="1">
      <alignment horizontal="center" vertical="center"/>
    </xf>
    <xf numFmtId="1" fontId="21" fillId="0" borderId="62" xfId="0" applyNumberFormat="1" applyFont="1" applyFill="1" applyBorder="1" applyAlignment="1">
      <alignment horizontal="center" vertical="center"/>
    </xf>
    <xf numFmtId="1" fontId="20" fillId="0" borderId="1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34" fillId="0" borderId="10" xfId="0" applyFont="1" applyFill="1" applyBorder="1" applyAlignment="1">
      <alignment horizontal="center" vertical="center"/>
    </xf>
    <xf numFmtId="0" fontId="22" fillId="0" borderId="9" xfId="0" applyFont="1" applyFill="1" applyBorder="1" applyAlignment="1" applyProtection="1">
      <alignment horizontal="center" vertical="center"/>
      <protection locked="0"/>
    </xf>
    <xf numFmtId="0" fontId="13" fillId="0" borderId="6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18" fillId="0" borderId="9" xfId="0" applyFont="1" applyFill="1" applyBorder="1" applyAlignment="1" applyProtection="1">
      <alignment horizontal="center" vertical="center" wrapText="1"/>
      <protection locked="0"/>
    </xf>
    <xf numFmtId="0" fontId="19" fillId="0" borderId="6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9" fillId="0" borderId="38" xfId="0" applyFont="1" applyFill="1" applyBorder="1" applyAlignment="1">
      <alignment horizontal="center" vertical="center"/>
    </xf>
    <xf numFmtId="0" fontId="18" fillId="2" borderId="13" xfId="0" applyFont="1" applyFill="1" applyBorder="1" applyAlignment="1" applyProtection="1">
      <alignment horizontal="left" vertical="center" wrapText="1"/>
      <protection locked="0"/>
    </xf>
    <xf numFmtId="0" fontId="21" fillId="0" borderId="56" xfId="0" applyFont="1" applyFill="1" applyBorder="1" applyAlignment="1" applyProtection="1">
      <alignment horizontal="center" vertical="center"/>
      <protection locked="0"/>
    </xf>
    <xf numFmtId="1" fontId="22" fillId="0" borderId="27" xfId="0" applyNumberFormat="1" applyFont="1" applyFill="1" applyBorder="1" applyAlignment="1" applyProtection="1">
      <alignment horizontal="center" vertical="center"/>
      <protection locked="0"/>
    </xf>
    <xf numFmtId="2" fontId="26" fillId="0" borderId="5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4" fillId="2" borderId="83" xfId="5" applyFont="1" applyFill="1" applyBorder="1" applyAlignment="1">
      <alignment horizontal="centerContinuous"/>
    </xf>
    <xf numFmtId="0" fontId="4" fillId="2" borderId="81" xfId="5" applyFont="1" applyFill="1" applyBorder="1" applyAlignment="1">
      <alignment horizontal="centerContinuous"/>
    </xf>
    <xf numFmtId="0" fontId="4" fillId="2" borderId="48" xfId="5" applyFont="1" applyFill="1" applyBorder="1" applyAlignment="1">
      <alignment horizontal="centerContinuous"/>
    </xf>
    <xf numFmtId="0" fontId="4" fillId="2" borderId="79" xfId="5" applyFont="1" applyFill="1" applyBorder="1" applyAlignment="1">
      <alignment horizontal="centerContinuous"/>
    </xf>
    <xf numFmtId="0" fontId="4" fillId="2" borderId="47" xfId="5" applyFont="1" applyFill="1" applyBorder="1" applyAlignment="1">
      <alignment horizontal="centerContinuous"/>
    </xf>
    <xf numFmtId="0" fontId="4" fillId="2" borderId="50" xfId="5" applyFont="1" applyFill="1" applyBorder="1" applyAlignment="1">
      <alignment horizontal="centerContinuous"/>
    </xf>
    <xf numFmtId="0" fontId="4" fillId="2" borderId="49" xfId="5" applyFont="1" applyFill="1" applyBorder="1" applyAlignment="1">
      <alignment horizontal="centerContinuous"/>
    </xf>
    <xf numFmtId="0" fontId="4" fillId="2" borderId="81" xfId="5" applyFont="1" applyFill="1" applyBorder="1" applyAlignment="1">
      <alignment horizontal="center"/>
    </xf>
    <xf numFmtId="0" fontId="4" fillId="2" borderId="79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0" fontId="3" fillId="2" borderId="1" xfId="5" applyFont="1" applyFill="1" applyBorder="1" applyAlignment="1">
      <alignment horizontal="center" vertical="center"/>
    </xf>
    <xf numFmtId="0" fontId="3" fillId="2" borderId="18" xfId="5" applyFont="1" applyFill="1" applyBorder="1" applyAlignment="1">
      <alignment horizontal="center" vertical="center"/>
    </xf>
    <xf numFmtId="0" fontId="3" fillId="2" borderId="2" xfId="5" applyFont="1" applyFill="1" applyBorder="1" applyAlignment="1">
      <alignment horizontal="center" vertical="center"/>
    </xf>
    <xf numFmtId="0" fontId="3" fillId="2" borderId="20" xfId="5" applyFont="1" applyFill="1" applyBorder="1" applyAlignment="1">
      <alignment horizontal="center" vertical="center"/>
    </xf>
    <xf numFmtId="0" fontId="3" fillId="2" borderId="57" xfId="5" applyFont="1" applyFill="1" applyBorder="1" applyAlignment="1">
      <alignment horizontal="center" vertical="center"/>
    </xf>
    <xf numFmtId="0" fontId="3" fillId="2" borderId="58" xfId="5" applyFont="1" applyFill="1" applyBorder="1" applyAlignment="1">
      <alignment horizontal="center" vertical="center"/>
    </xf>
    <xf numFmtId="0" fontId="3" fillId="2" borderId="33" xfId="5" applyFont="1" applyFill="1" applyBorder="1" applyAlignment="1">
      <alignment horizontal="center" vertical="center"/>
    </xf>
    <xf numFmtId="0" fontId="3" fillId="2" borderId="59" xfId="5" applyFont="1" applyFill="1" applyBorder="1" applyAlignment="1">
      <alignment horizontal="center" vertical="center"/>
    </xf>
    <xf numFmtId="0" fontId="3" fillId="2" borderId="34" xfId="5" applyFont="1" applyFill="1" applyBorder="1" applyAlignment="1">
      <alignment horizontal="center" vertical="center"/>
    </xf>
    <xf numFmtId="0" fontId="3" fillId="2" borderId="35" xfId="5" applyFont="1" applyFill="1" applyBorder="1" applyAlignment="1">
      <alignment horizontal="center" vertical="center"/>
    </xf>
    <xf numFmtId="0" fontId="3" fillId="0" borderId="7" xfId="0" applyFont="1" applyFill="1" applyBorder="1"/>
    <xf numFmtId="0" fontId="9" fillId="4" borderId="1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11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27" fillId="5" borderId="67" xfId="0" applyFont="1" applyFill="1" applyBorder="1" applyAlignment="1" applyProtection="1">
      <alignment horizontal="center" vertical="center" wrapText="1"/>
      <protection locked="0"/>
    </xf>
    <xf numFmtId="0" fontId="27" fillId="5" borderId="56" xfId="0" applyFont="1" applyFill="1" applyBorder="1" applyAlignment="1" applyProtection="1">
      <alignment horizontal="center" vertical="center" wrapText="1"/>
      <protection locked="0"/>
    </xf>
    <xf numFmtId="0" fontId="26" fillId="5" borderId="10" xfId="0" applyFont="1" applyFill="1" applyBorder="1" applyAlignment="1" applyProtection="1">
      <alignment horizontal="center" vertical="center" wrapText="1"/>
      <protection locked="0"/>
    </xf>
    <xf numFmtId="1" fontId="24" fillId="5" borderId="61" xfId="0" applyNumberFormat="1" applyFont="1" applyFill="1" applyBorder="1" applyAlignment="1">
      <alignment horizontal="center" vertical="center"/>
    </xf>
    <xf numFmtId="1" fontId="24" fillId="5" borderId="69" xfId="0" applyNumberFormat="1" applyFont="1" applyFill="1" applyBorder="1" applyAlignment="1">
      <alignment horizontal="center" vertical="center"/>
    </xf>
    <xf numFmtId="0" fontId="26" fillId="5" borderId="27" xfId="0" applyFont="1" applyFill="1" applyBorder="1" applyAlignment="1" applyProtection="1">
      <alignment horizontal="center" vertical="center" wrapText="1"/>
      <protection locked="0"/>
    </xf>
    <xf numFmtId="1" fontId="13" fillId="5" borderId="61" xfId="0" applyNumberFormat="1" applyFont="1" applyFill="1" applyBorder="1" applyAlignment="1">
      <alignment horizontal="center" vertical="center"/>
    </xf>
    <xf numFmtId="1" fontId="13" fillId="5" borderId="69" xfId="0" applyNumberFormat="1" applyFont="1" applyFill="1" applyBorder="1" applyAlignment="1">
      <alignment horizontal="center" vertical="center"/>
    </xf>
    <xf numFmtId="1" fontId="11" fillId="5" borderId="61" xfId="0" applyNumberFormat="1" applyFont="1" applyFill="1" applyBorder="1" applyAlignment="1">
      <alignment horizontal="center" vertical="center"/>
    </xf>
    <xf numFmtId="1" fontId="11" fillId="5" borderId="69" xfId="0" applyNumberFormat="1" applyFont="1" applyFill="1" applyBorder="1" applyAlignment="1">
      <alignment horizontal="center" vertical="center"/>
    </xf>
    <xf numFmtId="1" fontId="24" fillId="5" borderId="53" xfId="0" applyNumberFormat="1" applyFont="1" applyFill="1" applyBorder="1" applyAlignment="1">
      <alignment horizontal="center" vertical="center"/>
    </xf>
    <xf numFmtId="0" fontId="26" fillId="5" borderId="58" xfId="0" applyFont="1" applyFill="1" applyBorder="1" applyAlignment="1" applyProtection="1">
      <alignment horizontal="center" vertical="center" wrapText="1"/>
      <protection locked="0"/>
    </xf>
    <xf numFmtId="1" fontId="26" fillId="5" borderId="32" xfId="0" applyNumberFormat="1" applyFont="1" applyFill="1" applyBorder="1" applyAlignment="1" applyProtection="1">
      <alignment horizontal="center" vertical="center" wrapText="1"/>
      <protection locked="0"/>
    </xf>
    <xf numFmtId="1" fontId="13" fillId="5" borderId="53" xfId="0" applyNumberFormat="1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wrapText="1"/>
    </xf>
    <xf numFmtId="0" fontId="11" fillId="6" borderId="27" xfId="0" applyFont="1" applyFill="1" applyBorder="1" applyAlignment="1">
      <alignment horizontal="center" wrapText="1"/>
    </xf>
    <xf numFmtId="0" fontId="11" fillId="6" borderId="0" xfId="0" applyFont="1" applyFill="1" applyBorder="1" applyAlignment="1">
      <alignment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wrapText="1"/>
    </xf>
    <xf numFmtId="0" fontId="7" fillId="6" borderId="27" xfId="0" applyFont="1" applyFill="1" applyBorder="1" applyAlignment="1">
      <alignment wrapText="1"/>
    </xf>
    <xf numFmtId="0" fontId="7" fillId="6" borderId="0" xfId="0" applyFont="1" applyFill="1" applyBorder="1" applyAlignment="1">
      <alignment wrapText="1"/>
    </xf>
    <xf numFmtId="0" fontId="19" fillId="0" borderId="65" xfId="0" applyFont="1" applyFill="1" applyBorder="1" applyAlignment="1">
      <alignment horizontal="center" vertical="center"/>
    </xf>
    <xf numFmtId="2" fontId="18" fillId="5" borderId="57" xfId="0" applyNumberFormat="1" applyFont="1" applyFill="1" applyBorder="1" applyAlignment="1" applyProtection="1">
      <alignment horizontal="center" vertical="center" wrapText="1"/>
      <protection locked="0"/>
    </xf>
    <xf numFmtId="2" fontId="22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0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1" fontId="18" fillId="5" borderId="10" xfId="0" applyNumberFormat="1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1" fontId="18" fillId="7" borderId="10" xfId="0" applyNumberFormat="1" applyFont="1" applyFill="1" applyBorder="1" applyAlignment="1">
      <alignment horizontal="center" vertical="center"/>
    </xf>
    <xf numFmtId="1" fontId="18" fillId="7" borderId="27" xfId="0" applyNumberFormat="1" applyFont="1" applyFill="1" applyBorder="1" applyAlignment="1">
      <alignment horizontal="center" vertical="center"/>
    </xf>
    <xf numFmtId="165" fontId="18" fillId="0" borderId="10" xfId="0" applyNumberFormat="1" applyFont="1" applyFill="1" applyBorder="1" applyAlignment="1">
      <alignment horizontal="center" vertical="center"/>
    </xf>
    <xf numFmtId="2" fontId="18" fillId="7" borderId="13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0" xfId="0" applyFont="1" applyFill="1" applyBorder="1" applyAlignment="1" applyProtection="1">
      <alignment vertical="center" wrapText="1"/>
      <protection locked="0"/>
    </xf>
    <xf numFmtId="0" fontId="19" fillId="7" borderId="56" xfId="0" applyFont="1" applyFill="1" applyBorder="1" applyAlignment="1" applyProtection="1">
      <alignment horizontal="center" vertical="center" wrapText="1"/>
      <protection locked="0"/>
    </xf>
    <xf numFmtId="0" fontId="19" fillId="7" borderId="65" xfId="0" applyFont="1" applyFill="1" applyBorder="1" applyAlignment="1" applyProtection="1">
      <alignment horizontal="center" vertical="center"/>
      <protection locked="0"/>
    </xf>
    <xf numFmtId="1" fontId="18" fillId="7" borderId="13" xfId="0" applyNumberFormat="1" applyFont="1" applyFill="1" applyBorder="1" applyAlignment="1">
      <alignment horizontal="center" vertical="center"/>
    </xf>
    <xf numFmtId="0" fontId="18" fillId="7" borderId="10" xfId="0" applyFont="1" applyFill="1" applyBorder="1" applyAlignment="1" applyProtection="1">
      <alignment horizontal="center" vertical="center" wrapText="1"/>
      <protection locked="0"/>
    </xf>
    <xf numFmtId="0" fontId="18" fillId="7" borderId="27" xfId="0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0" fontId="18" fillId="0" borderId="64" xfId="0" applyFont="1" applyFill="1" applyBorder="1" applyAlignment="1" applyProtection="1">
      <alignment horizontal="center" vertical="center" wrapText="1"/>
      <protection locked="0"/>
    </xf>
    <xf numFmtId="1" fontId="20" fillId="0" borderId="14" xfId="0" applyNumberFormat="1" applyFont="1" applyFill="1" applyBorder="1" applyAlignment="1" applyProtection="1">
      <alignment horizontal="center" vertical="center"/>
      <protection hidden="1"/>
    </xf>
    <xf numFmtId="0" fontId="26" fillId="7" borderId="10" xfId="0" applyFont="1" applyFill="1" applyBorder="1" applyAlignment="1" applyProtection="1">
      <alignment horizontal="center" vertical="center" wrapText="1"/>
      <protection locked="0"/>
    </xf>
    <xf numFmtId="0" fontId="27" fillId="7" borderId="13" xfId="0" applyFont="1" applyFill="1" applyBorder="1" applyAlignment="1" applyProtection="1">
      <alignment horizontal="center" vertical="center" wrapText="1"/>
      <protection locked="0"/>
    </xf>
    <xf numFmtId="0" fontId="26" fillId="7" borderId="55" xfId="0" applyFont="1" applyFill="1" applyBorder="1" applyAlignment="1" applyProtection="1">
      <alignment horizontal="center" vertical="center" wrapText="1"/>
      <protection locked="0"/>
    </xf>
    <xf numFmtId="1" fontId="19" fillId="7" borderId="58" xfId="0" applyNumberFormat="1" applyFont="1" applyFill="1" applyBorder="1" applyAlignment="1">
      <alignment horizontal="center" vertical="center"/>
    </xf>
    <xf numFmtId="0" fontId="19" fillId="7" borderId="56" xfId="0" applyFont="1" applyFill="1" applyBorder="1" applyAlignment="1" applyProtection="1">
      <alignment horizontal="center" vertical="center"/>
      <protection locked="0"/>
    </xf>
    <xf numFmtId="0" fontId="19" fillId="7" borderId="15" xfId="0" applyFont="1" applyFill="1" applyBorder="1" applyAlignment="1" applyProtection="1">
      <alignment horizontal="center" vertical="center" wrapText="1"/>
      <protection locked="0"/>
    </xf>
    <xf numFmtId="2" fontId="18" fillId="7" borderId="8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81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1" fontId="18" fillId="0" borderId="49" xfId="0" applyNumberFormat="1" applyFont="1" applyFill="1" applyBorder="1" applyAlignment="1">
      <alignment horizontal="center" vertical="center"/>
    </xf>
    <xf numFmtId="1" fontId="18" fillId="0" borderId="81" xfId="0" applyNumberFormat="1" applyFont="1" applyFill="1" applyBorder="1" applyAlignment="1">
      <alignment horizontal="center" vertical="center"/>
    </xf>
    <xf numFmtId="2" fontId="18" fillId="7" borderId="1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Fill="1" applyBorder="1" applyAlignment="1" applyProtection="1">
      <alignment vertical="center" wrapText="1"/>
    </xf>
    <xf numFmtId="0" fontId="18" fillId="7" borderId="81" xfId="0" applyFont="1" applyFill="1" applyBorder="1" applyAlignment="1">
      <alignment horizontal="center" vertical="center"/>
    </xf>
    <xf numFmtId="1" fontId="18" fillId="7" borderId="81" xfId="0" applyNumberFormat="1" applyFont="1" applyFill="1" applyBorder="1" applyAlignment="1">
      <alignment horizontal="center" vertical="center"/>
    </xf>
    <xf numFmtId="1" fontId="18" fillId="7" borderId="7" xfId="0" applyNumberFormat="1" applyFont="1" applyFill="1" applyBorder="1" applyAlignment="1">
      <alignment horizontal="center" vertical="center"/>
    </xf>
    <xf numFmtId="1" fontId="18" fillId="7" borderId="38" xfId="0" applyNumberFormat="1" applyFont="1" applyFill="1" applyBorder="1" applyAlignment="1">
      <alignment horizontal="center" vertical="center"/>
    </xf>
    <xf numFmtId="0" fontId="34" fillId="7" borderId="81" xfId="0" applyFont="1" applyFill="1" applyBorder="1" applyAlignment="1" applyProtection="1">
      <alignment vertical="center" wrapText="1"/>
    </xf>
    <xf numFmtId="0" fontId="21" fillId="7" borderId="67" xfId="0" applyFont="1" applyFill="1" applyBorder="1" applyAlignment="1" applyProtection="1">
      <alignment horizontal="center" vertical="center"/>
      <protection locked="0"/>
    </xf>
    <xf numFmtId="1" fontId="22" fillId="7" borderId="58" xfId="0" applyNumberFormat="1" applyFont="1" applyFill="1" applyBorder="1" applyAlignment="1" applyProtection="1">
      <alignment horizontal="center" vertical="center"/>
      <protection locked="0"/>
    </xf>
    <xf numFmtId="0" fontId="22" fillId="7" borderId="10" xfId="0" applyFont="1" applyFill="1" applyBorder="1" applyAlignment="1">
      <alignment horizontal="center" vertical="center"/>
    </xf>
    <xf numFmtId="0" fontId="34" fillId="7" borderId="58" xfId="0" applyFont="1" applyFill="1" applyBorder="1" applyAlignment="1" applyProtection="1">
      <alignment horizontal="left" vertical="center" wrapText="1"/>
      <protection locked="0"/>
    </xf>
    <xf numFmtId="0" fontId="7" fillId="7" borderId="10" xfId="0" applyFont="1" applyFill="1" applyBorder="1" applyAlignment="1">
      <alignment horizontal="center" vertical="center"/>
    </xf>
    <xf numFmtId="1" fontId="18" fillId="7" borderId="10" xfId="0" applyNumberFormat="1" applyFont="1" applyFill="1" applyBorder="1" applyAlignment="1" applyProtection="1">
      <alignment horizontal="center" vertical="center"/>
      <protection locked="0"/>
    </xf>
    <xf numFmtId="1" fontId="18" fillId="7" borderId="27" xfId="0" applyNumberFormat="1" applyFont="1" applyFill="1" applyBorder="1" applyAlignment="1" applyProtection="1">
      <alignment horizontal="center" vertical="center"/>
      <protection locked="0"/>
    </xf>
    <xf numFmtId="0" fontId="18" fillId="7" borderId="10" xfId="0" applyFont="1" applyFill="1" applyBorder="1" applyAlignment="1" applyProtection="1">
      <alignment horizontal="center" vertical="center"/>
      <protection locked="0"/>
    </xf>
    <xf numFmtId="0" fontId="18" fillId="7" borderId="13" xfId="0" applyFont="1" applyFill="1" applyBorder="1" applyAlignment="1" applyProtection="1">
      <alignment horizontal="center" vertical="center" wrapText="1"/>
      <protection locked="0"/>
    </xf>
    <xf numFmtId="0" fontId="22" fillId="7" borderId="10" xfId="0" applyFont="1" applyFill="1" applyBorder="1" applyAlignment="1" applyProtection="1">
      <alignment horizontal="center" vertical="center"/>
      <protection locked="0"/>
    </xf>
    <xf numFmtId="0" fontId="19" fillId="7" borderId="61" xfId="0" applyFont="1" applyFill="1" applyBorder="1" applyAlignment="1">
      <alignment horizontal="center" vertical="center"/>
    </xf>
    <xf numFmtId="0" fontId="20" fillId="0" borderId="13" xfId="0" applyFont="1" applyFill="1" applyBorder="1" applyAlignment="1" applyProtection="1">
      <alignment horizontal="left" vertical="center" wrapText="1"/>
      <protection locked="0"/>
    </xf>
    <xf numFmtId="1" fontId="20" fillId="7" borderId="10" xfId="0" applyNumberFormat="1" applyFont="1" applyFill="1" applyBorder="1" applyAlignment="1">
      <alignment horizontal="center" vertical="center"/>
    </xf>
    <xf numFmtId="1" fontId="20" fillId="7" borderId="11" xfId="0" applyNumberFormat="1" applyFont="1" applyFill="1" applyBorder="1" applyAlignment="1">
      <alignment horizontal="center" vertical="center"/>
    </xf>
    <xf numFmtId="1" fontId="20" fillId="7" borderId="4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textRotation="90" wrapText="1"/>
    </xf>
    <xf numFmtId="0" fontId="14" fillId="0" borderId="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9" fillId="0" borderId="10" xfId="0" applyFont="1" applyFill="1" applyBorder="1" applyAlignment="1">
      <alignment horizontal="center" vertical="center" textRotation="90" wrapText="1"/>
    </xf>
    <xf numFmtId="0" fontId="9" fillId="0" borderId="10" xfId="0" applyFont="1" applyFill="1" applyBorder="1" applyAlignment="1">
      <alignment horizontal="center" vertical="center" textRotation="90"/>
    </xf>
    <xf numFmtId="0" fontId="9" fillId="0" borderId="10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9" fillId="4" borderId="38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0" borderId="3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textRotation="90"/>
    </xf>
    <xf numFmtId="0" fontId="14" fillId="0" borderId="20" xfId="0" applyFont="1" applyFill="1" applyBorder="1" applyAlignment="1">
      <alignment horizontal="center" vertical="center" textRotation="90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4" borderId="27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51" xfId="5" applyFont="1" applyFill="1" applyBorder="1" applyAlignment="1">
      <alignment horizontal="center" vertical="center"/>
    </xf>
    <xf numFmtId="0" fontId="0" fillId="2" borderId="52" xfId="0" applyFill="1" applyBorder="1" applyAlignment="1">
      <alignment vertical="center"/>
    </xf>
    <xf numFmtId="0" fontId="0" fillId="2" borderId="53" xfId="0" applyFill="1" applyBorder="1" applyAlignment="1">
      <alignment vertical="center"/>
    </xf>
    <xf numFmtId="0" fontId="0" fillId="2" borderId="52" xfId="0" applyFill="1" applyBorder="1" applyAlignment="1"/>
    <xf numFmtId="0" fontId="0" fillId="2" borderId="53" xfId="0" applyFill="1" applyBorder="1" applyAlignment="1"/>
    <xf numFmtId="0" fontId="3" fillId="2" borderId="52" xfId="5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textRotation="90" wrapText="1"/>
    </xf>
    <xf numFmtId="0" fontId="14" fillId="0" borderId="20" xfId="0" applyFont="1" applyFill="1" applyBorder="1" applyAlignment="1">
      <alignment horizontal="center" vertical="center" textRotation="90" wrapText="1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textRotation="90"/>
    </xf>
    <xf numFmtId="0" fontId="13" fillId="2" borderId="0" xfId="0" applyFont="1" applyFill="1" applyAlignment="1">
      <alignment horizontal="center"/>
    </xf>
    <xf numFmtId="0" fontId="14" fillId="0" borderId="4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center"/>
    </xf>
    <xf numFmtId="0" fontId="36" fillId="2" borderId="52" xfId="0" applyFont="1" applyFill="1" applyBorder="1" applyAlignment="1">
      <alignment vertical="center"/>
    </xf>
    <xf numFmtId="0" fontId="36" fillId="2" borderId="53" xfId="0" applyFont="1" applyFill="1" applyBorder="1" applyAlignment="1">
      <alignment vertical="center"/>
    </xf>
    <xf numFmtId="0" fontId="4" fillId="2" borderId="82" xfId="5" applyFont="1" applyFill="1" applyBorder="1" applyAlignment="1">
      <alignment horizontal="center" vertical="center" wrapText="1"/>
    </xf>
    <xf numFmtId="0" fontId="4" fillId="2" borderId="63" xfId="5" applyFont="1" applyFill="1" applyBorder="1" applyAlignment="1">
      <alignment horizontal="center" vertical="center" wrapText="1"/>
    </xf>
    <xf numFmtId="0" fontId="35" fillId="2" borderId="63" xfId="5" applyFont="1" applyFill="1" applyBorder="1" applyAlignment="1">
      <alignment horizontal="center" vertical="center" wrapText="1"/>
    </xf>
    <xf numFmtId="0" fontId="35" fillId="2" borderId="80" xfId="5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top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3" fillId="0" borderId="0" xfId="0" applyFont="1" applyFill="1" applyBorder="1" applyAlignment="1">
      <alignment horizontal="center" vertical="top" wrapText="1"/>
    </xf>
    <xf numFmtId="0" fontId="37" fillId="3" borderId="0" xfId="0" applyFont="1" applyFill="1" applyBorder="1" applyAlignment="1">
      <alignment horizontal="center" vertical="top" wrapText="1"/>
    </xf>
    <xf numFmtId="0" fontId="37" fillId="2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3" fillId="0" borderId="43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13" fillId="0" borderId="38" xfId="0" applyFont="1" applyFill="1" applyBorder="1" applyAlignment="1">
      <alignment vertical="center"/>
    </xf>
    <xf numFmtId="0" fontId="24" fillId="0" borderId="51" xfId="0" applyFont="1" applyFill="1" applyBorder="1" applyAlignment="1">
      <alignment vertical="center" wrapText="1"/>
    </xf>
    <xf numFmtId="0" fontId="1" fillId="0" borderId="68" xfId="0" applyFont="1" applyFill="1" applyBorder="1" applyAlignment="1">
      <alignment vertical="center" wrapText="1"/>
    </xf>
    <xf numFmtId="166" fontId="11" fillId="0" borderId="51" xfId="0" applyNumberFormat="1" applyFont="1" applyFill="1" applyBorder="1" applyAlignment="1">
      <alignment horizontal="center" vertical="center"/>
    </xf>
    <xf numFmtId="166" fontId="11" fillId="0" borderId="52" xfId="0" applyNumberFormat="1" applyFont="1" applyFill="1" applyBorder="1" applyAlignment="1">
      <alignment horizontal="center" vertical="center"/>
    </xf>
    <xf numFmtId="166" fontId="11" fillId="0" borderId="53" xfId="0" applyNumberFormat="1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vertical="center"/>
    </xf>
    <xf numFmtId="0" fontId="13" fillId="5" borderId="17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wrapText="1"/>
    </xf>
    <xf numFmtId="0" fontId="7" fillId="6" borderId="10" xfId="0" applyFont="1" applyFill="1" applyBorder="1" applyAlignment="1">
      <alignment horizontal="center" wrapText="1"/>
    </xf>
    <xf numFmtId="0" fontId="11" fillId="0" borderId="51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 vertical="center"/>
    </xf>
    <xf numFmtId="164" fontId="21" fillId="0" borderId="51" xfId="0" applyNumberFormat="1" applyFont="1" applyFill="1" applyBorder="1" applyAlignment="1">
      <alignment horizontal="left" vertical="center" wrapText="1"/>
    </xf>
    <xf numFmtId="0" fontId="32" fillId="0" borderId="68" xfId="0" applyFont="1" applyFill="1" applyBorder="1" applyAlignment="1">
      <alignment horizontal="left" vertical="center" wrapText="1"/>
    </xf>
    <xf numFmtId="0" fontId="21" fillId="0" borderId="51" xfId="0" applyFont="1" applyFill="1" applyBorder="1" applyAlignment="1" applyProtection="1">
      <alignment horizontal="center" vertical="center" wrapText="1"/>
      <protection locked="0"/>
    </xf>
    <xf numFmtId="0" fontId="21" fillId="0" borderId="68" xfId="0" applyFont="1" applyFill="1" applyBorder="1" applyAlignment="1" applyProtection="1">
      <alignment horizontal="center" vertical="center" wrapText="1"/>
      <protection locked="0"/>
    </xf>
    <xf numFmtId="0" fontId="11" fillId="0" borderId="68" xfId="0" applyFont="1" applyFill="1" applyBorder="1" applyAlignment="1">
      <alignment horizontal="center" vertical="center"/>
    </xf>
    <xf numFmtId="0" fontId="24" fillId="0" borderId="51" xfId="0" applyFont="1" applyFill="1" applyBorder="1" applyAlignment="1" applyProtection="1">
      <alignment horizontal="center" vertical="center" wrapText="1"/>
      <protection locked="0"/>
    </xf>
    <xf numFmtId="0" fontId="24" fillId="0" borderId="68" xfId="0" applyFont="1" applyFill="1" applyBorder="1" applyAlignment="1" applyProtection="1">
      <alignment horizontal="center" vertical="center" wrapText="1"/>
      <protection locked="0"/>
    </xf>
    <xf numFmtId="0" fontId="13" fillId="5" borderId="51" xfId="0" applyFont="1" applyFill="1" applyBorder="1" applyAlignment="1">
      <alignment horizontal="center" vertical="center"/>
    </xf>
    <xf numFmtId="0" fontId="13" fillId="5" borderId="68" xfId="0" applyFont="1" applyFill="1" applyBorder="1" applyAlignment="1">
      <alignment horizontal="center" vertical="center"/>
    </xf>
    <xf numFmtId="0" fontId="17" fillId="0" borderId="60" xfId="0" applyFont="1" applyFill="1" applyBorder="1" applyAlignment="1">
      <alignment horizontal="center" vertical="center"/>
    </xf>
    <xf numFmtId="0" fontId="17" fillId="0" borderId="61" xfId="0" applyFont="1" applyFill="1" applyBorder="1" applyAlignment="1">
      <alignment horizontal="center" vertical="center"/>
    </xf>
    <xf numFmtId="0" fontId="19" fillId="0" borderId="60" xfId="0" applyFont="1" applyFill="1" applyBorder="1" applyAlignment="1" applyProtection="1">
      <alignment horizontal="center" vertical="center" wrapText="1"/>
      <protection locked="0"/>
    </xf>
    <xf numFmtId="0" fontId="19" fillId="0" borderId="61" xfId="0" applyFont="1" applyFill="1" applyBorder="1" applyAlignment="1" applyProtection="1">
      <alignment horizontal="center" vertical="center" wrapText="1"/>
      <protection locked="0"/>
    </xf>
    <xf numFmtId="0" fontId="11" fillId="0" borderId="60" xfId="0" applyFont="1" applyFill="1" applyBorder="1" applyAlignment="1">
      <alignment horizontal="center" vertical="center"/>
    </xf>
    <xf numFmtId="0" fontId="11" fillId="0" borderId="61" xfId="0" applyFont="1" applyFill="1" applyBorder="1" applyAlignment="1">
      <alignment horizontal="center" vertical="center"/>
    </xf>
    <xf numFmtId="0" fontId="26" fillId="0" borderId="54" xfId="0" applyFont="1" applyFill="1" applyBorder="1" applyAlignment="1" applyProtection="1">
      <alignment horizontal="center" vertical="center" wrapText="1"/>
    </xf>
    <xf numFmtId="0" fontId="31" fillId="0" borderId="55" xfId="0" applyFont="1" applyFill="1" applyBorder="1" applyAlignment="1">
      <alignment horizontal="center" vertical="center" wrapText="1"/>
    </xf>
    <xf numFmtId="0" fontId="17" fillId="0" borderId="6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textRotation="90"/>
    </xf>
    <xf numFmtId="0" fontId="4" fillId="0" borderId="40" xfId="0" applyFont="1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textRotation="90" wrapText="1"/>
    </xf>
    <xf numFmtId="0" fontId="16" fillId="0" borderId="27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textRotation="90"/>
    </xf>
    <xf numFmtId="0" fontId="4" fillId="0" borderId="24" xfId="0" applyFont="1" applyFill="1" applyBorder="1" applyAlignment="1">
      <alignment horizontal="center" vertical="center" textRotation="90"/>
    </xf>
    <xf numFmtId="0" fontId="13" fillId="0" borderId="54" xfId="0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textRotation="90" wrapText="1"/>
    </xf>
    <xf numFmtId="0" fontId="4" fillId="0" borderId="56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textRotation="90"/>
    </xf>
    <xf numFmtId="0" fontId="4" fillId="0" borderId="3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textRotation="90" wrapText="1"/>
    </xf>
    <xf numFmtId="0" fontId="4" fillId="0" borderId="27" xfId="0" applyFont="1" applyFill="1" applyBorder="1" applyAlignment="1">
      <alignment horizontal="center" vertical="center" textRotation="90"/>
    </xf>
    <xf numFmtId="0" fontId="38" fillId="0" borderId="0" xfId="4" applyFont="1" applyFill="1" applyAlignment="1">
      <alignment vertical="center"/>
    </xf>
    <xf numFmtId="0" fontId="4" fillId="0" borderId="0" xfId="4" applyFont="1" applyFill="1"/>
    <xf numFmtId="0" fontId="3" fillId="0" borderId="0" xfId="4" applyFont="1" applyFill="1" applyAlignment="1">
      <alignment wrapText="1"/>
    </xf>
    <xf numFmtId="0" fontId="3" fillId="0" borderId="0" xfId="4" applyFont="1" applyFill="1" applyAlignment="1">
      <alignment horizontal="left" wrapText="1"/>
    </xf>
    <xf numFmtId="0" fontId="4" fillId="0" borderId="0" xfId="4" applyFont="1" applyFill="1" applyAlignment="1">
      <alignment horizontal="left" wrapText="1"/>
    </xf>
    <xf numFmtId="0" fontId="4" fillId="0" borderId="0" xfId="4" applyFont="1" applyFill="1" applyBorder="1" applyAlignment="1">
      <alignment wrapText="1"/>
    </xf>
    <xf numFmtId="0" fontId="3" fillId="0" borderId="0" xfId="4" applyFont="1" applyFill="1" applyBorder="1" applyAlignment="1">
      <alignment wrapText="1"/>
    </xf>
    <xf numFmtId="0" fontId="39" fillId="0" borderId="0" xfId="4" applyFont="1" applyFill="1" applyBorder="1" applyAlignment="1">
      <alignment horizontal="center" vertical="top" wrapText="1"/>
    </xf>
    <xf numFmtId="0" fontId="3" fillId="0" borderId="0" xfId="4" applyFont="1" applyFill="1" applyAlignment="1">
      <alignment vertical="center" wrapText="1"/>
    </xf>
    <xf numFmtId="0" fontId="3" fillId="0" borderId="0" xfId="4" applyFont="1" applyFill="1" applyAlignment="1">
      <alignment horizontal="left" vertical="center" wrapText="1"/>
    </xf>
    <xf numFmtId="0" fontId="3" fillId="0" borderId="0" xfId="4" applyFont="1" applyFill="1" applyBorder="1" applyAlignment="1">
      <alignment vertical="top" wrapText="1"/>
    </xf>
    <xf numFmtId="0" fontId="3" fillId="0" borderId="0" xfId="4" applyFont="1" applyFill="1" applyBorder="1" applyAlignment="1">
      <alignment horizontal="left" vertical="top" wrapText="1"/>
    </xf>
    <xf numFmtId="0" fontId="42" fillId="0" borderId="0" xfId="0" applyFont="1" applyFill="1" applyAlignment="1">
      <alignment horizontal="center" vertical="center" wrapText="1"/>
    </xf>
    <xf numFmtId="0" fontId="42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textRotation="90"/>
    </xf>
    <xf numFmtId="0" fontId="9" fillId="0" borderId="0" xfId="0" applyFont="1" applyFill="1" applyBorder="1" applyAlignment="1"/>
    <xf numFmtId="0" fontId="14" fillId="0" borderId="0" xfId="0" applyFont="1" applyFill="1" applyBorder="1" applyAlignment="1"/>
    <xf numFmtId="0" fontId="14" fillId="0" borderId="7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 vertical="center" textRotation="90" wrapText="1"/>
    </xf>
    <xf numFmtId="0" fontId="9" fillId="0" borderId="17" xfId="0" applyFont="1" applyFill="1" applyBorder="1" applyAlignment="1">
      <alignment horizontal="center" vertical="center" textRotation="90" wrapText="1"/>
    </xf>
    <xf numFmtId="0" fontId="9" fillId="0" borderId="17" xfId="0" applyFont="1" applyFill="1" applyBorder="1" applyAlignment="1">
      <alignment horizontal="center" vertical="center" textRotation="90"/>
    </xf>
    <xf numFmtId="0" fontId="9" fillId="0" borderId="18" xfId="0" applyFont="1" applyFill="1" applyBorder="1" applyAlignment="1">
      <alignment horizontal="center" vertical="center" textRotation="90" wrapText="1"/>
    </xf>
    <xf numFmtId="0" fontId="9" fillId="0" borderId="24" xfId="0" applyFont="1" applyFill="1" applyBorder="1" applyAlignment="1">
      <alignment horizontal="center" vertical="center" textRotation="90" wrapText="1"/>
    </xf>
    <xf numFmtId="0" fontId="9" fillId="0" borderId="11" xfId="0" applyFont="1" applyFill="1" applyBorder="1" applyAlignment="1">
      <alignment horizontal="center" vertical="center" textRotation="90" wrapText="1"/>
    </xf>
    <xf numFmtId="0" fontId="9" fillId="0" borderId="43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textRotation="90"/>
    </xf>
    <xf numFmtId="0" fontId="9" fillId="0" borderId="8" xfId="0" applyFont="1" applyFill="1" applyBorder="1" applyAlignment="1">
      <alignment horizontal="center" vertical="center" textRotation="90" wrapText="1"/>
    </xf>
  </cellXfs>
  <cellStyles count="6">
    <cellStyle name="Відсотковий" xfId="1" builtinId="5"/>
    <cellStyle name="Звичайний" xfId="0" builtinId="0"/>
    <cellStyle name="Звичайний 2" xfId="3"/>
    <cellStyle name="Обычный 2" xfId="2"/>
    <cellStyle name="Обычный 2 2" xfId="4"/>
    <cellStyle name="Обычный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0"/>
  <sheetViews>
    <sheetView tabSelected="1" view="pageBreakPreview" zoomScale="70" zoomScaleSheetLayoutView="70" workbookViewId="0">
      <selection activeCell="P22" sqref="P22"/>
    </sheetView>
  </sheetViews>
  <sheetFormatPr defaultColWidth="9.109375" defaultRowHeight="13.2" x14ac:dyDescent="0.25"/>
  <cols>
    <col min="1" max="1" width="6.88671875" style="1" customWidth="1"/>
    <col min="2" max="53" width="3.33203125" style="1" customWidth="1"/>
    <col min="54" max="54" width="4.33203125" style="1" customWidth="1"/>
    <col min="55" max="69" width="3" style="1" customWidth="1"/>
    <col min="70" max="16384" width="9.109375" style="1"/>
  </cols>
  <sheetData>
    <row r="1" spans="1:69" s="138" customFormat="1" ht="22.8" customHeight="1" x14ac:dyDescent="0.3">
      <c r="A1" s="518" t="s">
        <v>0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518"/>
      <c r="AD1" s="518"/>
      <c r="AE1" s="518"/>
      <c r="AF1" s="518"/>
      <c r="AG1" s="518"/>
      <c r="AH1" s="518"/>
      <c r="AI1" s="518"/>
      <c r="AJ1" s="518"/>
      <c r="AK1" s="518"/>
      <c r="AL1" s="518"/>
      <c r="AM1" s="518"/>
      <c r="AN1" s="518"/>
      <c r="AO1" s="518"/>
      <c r="AP1" s="518"/>
      <c r="AQ1" s="518"/>
      <c r="AR1" s="518"/>
      <c r="AS1" s="518"/>
      <c r="AT1" s="518"/>
      <c r="AU1" s="518"/>
      <c r="AV1" s="518"/>
      <c r="AW1" s="518"/>
      <c r="AX1" s="518"/>
      <c r="AY1" s="518"/>
      <c r="AZ1" s="518"/>
      <c r="BA1" s="518"/>
      <c r="BB1" s="518"/>
      <c r="BC1" s="518"/>
      <c r="BD1" s="518"/>
      <c r="BE1" s="518"/>
      <c r="BF1" s="518"/>
      <c r="BG1" s="518"/>
      <c r="BH1" s="518"/>
      <c r="BI1" s="518"/>
      <c r="BJ1" s="518"/>
      <c r="BK1" s="518"/>
      <c r="BL1" s="518"/>
      <c r="BM1" s="518"/>
      <c r="BN1" s="518"/>
      <c r="BO1" s="518"/>
      <c r="BP1" s="518"/>
      <c r="BQ1" s="518"/>
    </row>
    <row r="2" spans="1:69" s="138" customFormat="1" ht="22.8" customHeight="1" x14ac:dyDescent="0.3">
      <c r="A2" s="519" t="s">
        <v>137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  <c r="Z2" s="519"/>
      <c r="AA2" s="519"/>
      <c r="AB2" s="519"/>
      <c r="AC2" s="519"/>
      <c r="AD2" s="519"/>
      <c r="AE2" s="519"/>
      <c r="AF2" s="519"/>
      <c r="AG2" s="519"/>
      <c r="AH2" s="519"/>
      <c r="AI2" s="519"/>
      <c r="AJ2" s="519"/>
      <c r="AK2" s="519"/>
      <c r="AL2" s="519"/>
      <c r="AM2" s="519"/>
      <c r="AN2" s="519"/>
      <c r="AO2" s="519"/>
      <c r="AP2" s="519"/>
      <c r="AQ2" s="519"/>
      <c r="AR2" s="519"/>
      <c r="AS2" s="519"/>
      <c r="AT2" s="519"/>
      <c r="AU2" s="519"/>
      <c r="AV2" s="519"/>
      <c r="AW2" s="519"/>
      <c r="AX2" s="519"/>
      <c r="AY2" s="519"/>
      <c r="AZ2" s="519"/>
      <c r="BA2" s="519"/>
      <c r="BB2" s="519"/>
      <c r="BC2" s="519"/>
      <c r="BD2" s="519"/>
      <c r="BE2" s="519"/>
      <c r="BF2" s="519"/>
      <c r="BG2" s="519"/>
      <c r="BH2" s="519"/>
      <c r="BI2" s="519"/>
      <c r="BJ2" s="519"/>
      <c r="BK2" s="519"/>
      <c r="BL2" s="519"/>
      <c r="BM2" s="519"/>
      <c r="BN2" s="519"/>
      <c r="BO2" s="519"/>
      <c r="BP2" s="519"/>
      <c r="BQ2" s="519"/>
    </row>
    <row r="3" spans="1:69" s="138" customFormat="1" ht="16.2" customHeight="1" x14ac:dyDescent="0.35">
      <c r="A3" s="139" t="s">
        <v>199</v>
      </c>
      <c r="B3" s="2"/>
      <c r="C3" s="2"/>
      <c r="D3" s="2"/>
      <c r="E3" s="2"/>
      <c r="F3" s="2"/>
      <c r="G3" s="2"/>
      <c r="H3" s="2"/>
      <c r="I3" s="426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  <c r="AB3" s="427"/>
      <c r="AC3" s="427"/>
      <c r="AD3" s="427"/>
      <c r="AE3" s="427"/>
      <c r="AF3" s="427"/>
      <c r="AG3" s="427"/>
      <c r="AH3" s="427"/>
      <c r="AI3" s="427"/>
      <c r="AJ3" s="427"/>
      <c r="AK3" s="427"/>
      <c r="AL3" s="427"/>
      <c r="AM3" s="427"/>
      <c r="AN3" s="427"/>
      <c r="AO3" s="427"/>
      <c r="AP3" s="427"/>
      <c r="AQ3" s="427"/>
      <c r="AW3" s="139" t="s">
        <v>1</v>
      </c>
      <c r="AX3" s="140"/>
      <c r="AY3" s="140"/>
      <c r="AZ3" s="140"/>
      <c r="BA3" s="140"/>
      <c r="BB3" s="140"/>
      <c r="BC3" s="140"/>
    </row>
    <row r="4" spans="1:69" ht="16.2" customHeight="1" x14ac:dyDescent="0.25">
      <c r="A4" s="1" t="s">
        <v>2</v>
      </c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8"/>
      <c r="U4" s="428"/>
      <c r="V4" s="428"/>
      <c r="W4" s="428"/>
      <c r="X4" s="428"/>
      <c r="Y4" s="428"/>
      <c r="Z4" s="428"/>
      <c r="AA4" s="428"/>
      <c r="AB4" s="428"/>
      <c r="AC4" s="428"/>
      <c r="AD4" s="428"/>
      <c r="AE4" s="428"/>
      <c r="AF4" s="428"/>
      <c r="AG4" s="428"/>
      <c r="AH4" s="428"/>
      <c r="AI4" s="428"/>
      <c r="AJ4" s="428"/>
      <c r="AK4" s="428"/>
      <c r="AL4" s="428"/>
      <c r="AM4" s="428"/>
      <c r="AN4" s="428"/>
      <c r="AO4" s="428"/>
      <c r="AW4" s="1" t="s">
        <v>3</v>
      </c>
    </row>
    <row r="5" spans="1:69" ht="16.2" customHeight="1" x14ac:dyDescent="0.25">
      <c r="A5" s="1" t="s">
        <v>4</v>
      </c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W5" s="1" t="s">
        <v>5</v>
      </c>
    </row>
    <row r="6" spans="1:69" ht="16.2" customHeight="1" x14ac:dyDescent="0.25">
      <c r="A6" s="1" t="s">
        <v>6</v>
      </c>
      <c r="J6" s="125"/>
      <c r="K6" s="125"/>
      <c r="L6" s="125"/>
      <c r="M6" s="125"/>
      <c r="N6" s="125"/>
      <c r="O6" s="125"/>
      <c r="P6" s="125"/>
      <c r="R6" s="125"/>
      <c r="S6" s="429" t="s">
        <v>7</v>
      </c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125"/>
      <c r="AH6" s="125"/>
      <c r="AI6" s="125"/>
      <c r="AJ6" s="125"/>
      <c r="AK6" s="125"/>
      <c r="AL6" s="125"/>
      <c r="AM6" s="125"/>
      <c r="AN6" s="125"/>
      <c r="AO6" s="125"/>
      <c r="AW6" s="131" t="s">
        <v>166</v>
      </c>
      <c r="AX6" s="125"/>
    </row>
    <row r="7" spans="1:69" ht="16.2" customHeight="1" x14ac:dyDescent="0.3">
      <c r="A7" s="1" t="s">
        <v>148</v>
      </c>
      <c r="I7" s="126"/>
      <c r="J7" s="125"/>
      <c r="K7" s="125"/>
      <c r="L7" s="125"/>
      <c r="M7" s="125"/>
      <c r="N7" s="125"/>
      <c r="O7" s="430" t="s">
        <v>143</v>
      </c>
      <c r="P7" s="431"/>
      <c r="Q7" s="431"/>
      <c r="R7" s="431"/>
      <c r="S7" s="431"/>
      <c r="T7" s="431"/>
      <c r="U7" s="431"/>
      <c r="V7" s="431"/>
      <c r="W7" s="431"/>
      <c r="X7" s="431"/>
      <c r="Y7" s="431"/>
      <c r="Z7" s="431"/>
      <c r="AA7" s="431"/>
      <c r="AB7" s="431"/>
      <c r="AC7" s="431"/>
      <c r="AD7" s="431"/>
      <c r="AE7" s="431"/>
      <c r="AF7" s="431"/>
      <c r="AG7" s="431"/>
      <c r="AH7" s="431"/>
      <c r="AI7" s="431"/>
      <c r="AJ7" s="431"/>
      <c r="AK7" s="125"/>
      <c r="AL7" s="125"/>
      <c r="AM7" s="125"/>
      <c r="AW7" s="124" t="s">
        <v>167</v>
      </c>
      <c r="AX7" s="99"/>
      <c r="AY7" s="97"/>
      <c r="AZ7" s="97"/>
      <c r="BA7" s="97"/>
      <c r="BB7" s="97"/>
      <c r="BC7" s="97"/>
    </row>
    <row r="8" spans="1:69" ht="16.2" customHeight="1" x14ac:dyDescent="0.25">
      <c r="A8" s="142" t="s">
        <v>165</v>
      </c>
      <c r="B8" s="97"/>
      <c r="C8" s="97"/>
      <c r="D8" s="97"/>
      <c r="E8" s="97"/>
      <c r="F8" s="97"/>
      <c r="I8" s="150"/>
      <c r="K8" s="125"/>
      <c r="L8" s="125"/>
      <c r="M8" s="125"/>
      <c r="N8" s="125"/>
      <c r="O8" s="125"/>
      <c r="P8" s="125"/>
      <c r="Q8" s="125"/>
      <c r="R8" s="432" t="s">
        <v>155</v>
      </c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2"/>
      <c r="AD8" s="432"/>
      <c r="AE8" s="432"/>
      <c r="AF8" s="432"/>
      <c r="AG8" s="432"/>
      <c r="AH8" s="125"/>
      <c r="AI8" s="125"/>
      <c r="AJ8" s="125"/>
      <c r="AK8" s="125"/>
      <c r="AL8" s="125"/>
      <c r="AM8" s="125"/>
    </row>
    <row r="9" spans="1:69" ht="18" customHeight="1" x14ac:dyDescent="0.25">
      <c r="I9" s="150"/>
      <c r="K9" s="125"/>
      <c r="L9" s="125"/>
      <c r="M9" s="125"/>
      <c r="N9" s="125"/>
      <c r="O9" s="433" t="s">
        <v>10</v>
      </c>
      <c r="P9" s="433"/>
      <c r="Q9" s="433"/>
      <c r="R9" s="433"/>
      <c r="S9" s="433"/>
      <c r="T9" s="433"/>
      <c r="U9" s="433"/>
      <c r="V9" s="433"/>
      <c r="W9" s="433"/>
      <c r="X9" s="433"/>
      <c r="Y9" s="433"/>
      <c r="Z9" s="433"/>
      <c r="AA9" s="433"/>
      <c r="AB9" s="433"/>
      <c r="AC9" s="433"/>
      <c r="AD9" s="433"/>
      <c r="AE9" s="433"/>
      <c r="AF9" s="433"/>
      <c r="AG9" s="433"/>
      <c r="AH9" s="433"/>
      <c r="AI9" s="433"/>
      <c r="AJ9" s="433"/>
      <c r="AK9" s="433"/>
      <c r="AL9" s="125"/>
      <c r="AM9" s="125"/>
    </row>
    <row r="10" spans="1:69" ht="18" customHeight="1" x14ac:dyDescent="0.25">
      <c r="I10" s="241"/>
      <c r="K10" s="125"/>
      <c r="L10" s="125"/>
      <c r="M10" s="125"/>
      <c r="N10" s="125"/>
      <c r="O10" s="434" t="s">
        <v>175</v>
      </c>
      <c r="P10" s="434"/>
      <c r="Q10" s="434"/>
      <c r="R10" s="434"/>
      <c r="S10" s="434"/>
      <c r="T10" s="434"/>
      <c r="U10" s="434"/>
      <c r="V10" s="434"/>
      <c r="W10" s="434"/>
      <c r="X10" s="434"/>
      <c r="Y10" s="434"/>
      <c r="Z10" s="434"/>
      <c r="AA10" s="434"/>
      <c r="AB10" s="434"/>
      <c r="AC10" s="434"/>
      <c r="AD10" s="434"/>
      <c r="AE10" s="434"/>
      <c r="AF10" s="434"/>
      <c r="AG10" s="434"/>
      <c r="AH10" s="434"/>
      <c r="AI10" s="434"/>
      <c r="AJ10" s="434"/>
      <c r="AK10" s="434"/>
      <c r="AL10" s="125"/>
      <c r="AM10" s="125"/>
    </row>
    <row r="11" spans="1:69" ht="18" customHeight="1" x14ac:dyDescent="0.25">
      <c r="I11" s="238"/>
      <c r="K11" s="125"/>
      <c r="L11" s="125"/>
      <c r="M11" s="125"/>
      <c r="N11" s="125"/>
      <c r="O11" s="434" t="s">
        <v>176</v>
      </c>
      <c r="P11" s="434"/>
      <c r="Q11" s="434"/>
      <c r="R11" s="434"/>
      <c r="S11" s="434"/>
      <c r="T11" s="434"/>
      <c r="U11" s="434"/>
      <c r="V11" s="434"/>
      <c r="W11" s="434"/>
      <c r="X11" s="434"/>
      <c r="Y11" s="434"/>
      <c r="Z11" s="434"/>
      <c r="AA11" s="434"/>
      <c r="AB11" s="434"/>
      <c r="AC11" s="434"/>
      <c r="AD11" s="434"/>
      <c r="AE11" s="434"/>
      <c r="AF11" s="434"/>
      <c r="AG11" s="434"/>
      <c r="AH11" s="434"/>
      <c r="AI11" s="434"/>
      <c r="AJ11" s="434"/>
      <c r="AK11" s="434"/>
      <c r="AL11" s="125"/>
      <c r="AM11" s="125"/>
    </row>
    <row r="12" spans="1:69" x14ac:dyDescent="0.25">
      <c r="I12" s="150"/>
      <c r="K12" s="125"/>
      <c r="L12" s="125"/>
      <c r="M12" s="125"/>
      <c r="N12" s="125"/>
      <c r="O12" s="125"/>
      <c r="P12" s="125"/>
      <c r="Q12" s="125"/>
      <c r="R12" s="125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25"/>
      <c r="AH12" s="125"/>
      <c r="AI12" s="125"/>
      <c r="AJ12" s="125"/>
      <c r="AK12" s="125"/>
      <c r="AL12" s="125"/>
      <c r="AM12" s="125"/>
    </row>
    <row r="13" spans="1:69" s="507" customFormat="1" ht="16.8" customHeight="1" x14ac:dyDescent="0.25">
      <c r="A13" s="508"/>
      <c r="B13" s="508"/>
      <c r="C13" s="508"/>
      <c r="D13" s="508"/>
      <c r="E13" s="508"/>
      <c r="F13" s="508"/>
      <c r="G13" s="509" t="s">
        <v>200</v>
      </c>
      <c r="H13" s="509"/>
      <c r="I13" s="509"/>
      <c r="J13" s="509"/>
      <c r="K13" s="509"/>
      <c r="L13" s="509"/>
      <c r="M13" s="509"/>
      <c r="N13" s="509"/>
      <c r="O13" s="509"/>
      <c r="P13" s="509"/>
      <c r="Q13" s="509"/>
      <c r="R13" s="509"/>
      <c r="S13" s="509"/>
      <c r="T13" s="509"/>
      <c r="U13" s="509"/>
      <c r="V13" s="509"/>
      <c r="W13" s="509"/>
      <c r="X13" s="509"/>
      <c r="Y13" s="508"/>
      <c r="Z13" s="508"/>
      <c r="AA13" s="508"/>
      <c r="AB13" s="508"/>
      <c r="AC13" s="508"/>
      <c r="AD13" s="508"/>
      <c r="AE13" s="508"/>
      <c r="AF13" s="508"/>
      <c r="AG13" s="508"/>
      <c r="AH13" s="508"/>
      <c r="AI13" s="509" t="s">
        <v>194</v>
      </c>
      <c r="AJ13" s="509"/>
      <c r="AK13" s="509"/>
      <c r="AL13" s="509"/>
      <c r="AM13" s="509"/>
      <c r="AN13" s="509"/>
      <c r="AO13" s="509"/>
      <c r="AP13" s="509"/>
      <c r="AQ13" s="509"/>
      <c r="AR13" s="509"/>
      <c r="AS13" s="509"/>
      <c r="AT13" s="509"/>
      <c r="AU13" s="509"/>
      <c r="AV13" s="509"/>
      <c r="AW13" s="509"/>
      <c r="AX13" s="509"/>
      <c r="AY13" s="509"/>
      <c r="AZ13" s="509"/>
      <c r="BA13" s="506"/>
      <c r="BB13" s="508"/>
      <c r="BC13" s="508"/>
      <c r="BD13" s="508"/>
    </row>
    <row r="14" spans="1:69" s="507" customFormat="1" ht="7.2" customHeight="1" x14ac:dyDescent="0.25">
      <c r="A14" s="508"/>
      <c r="B14" s="508"/>
      <c r="C14" s="508"/>
      <c r="D14" s="508"/>
      <c r="E14" s="508"/>
      <c r="F14" s="508"/>
      <c r="G14" s="508"/>
      <c r="H14" s="508"/>
      <c r="I14" s="510"/>
      <c r="J14" s="508"/>
      <c r="K14" s="511"/>
      <c r="L14" s="512"/>
      <c r="M14" s="512"/>
      <c r="N14" s="512"/>
      <c r="O14" s="512"/>
      <c r="P14" s="512"/>
      <c r="Q14" s="512"/>
      <c r="R14" s="512"/>
      <c r="S14" s="513"/>
      <c r="T14" s="513"/>
      <c r="U14" s="513"/>
      <c r="V14" s="513"/>
      <c r="W14" s="513"/>
      <c r="X14" s="513"/>
      <c r="Y14" s="513"/>
      <c r="Z14" s="513"/>
      <c r="AA14" s="513"/>
      <c r="AB14" s="513"/>
      <c r="AC14" s="513"/>
      <c r="AD14" s="513"/>
      <c r="AE14" s="513"/>
      <c r="AF14" s="513"/>
      <c r="AG14" s="512"/>
      <c r="AH14" s="512"/>
      <c r="AI14" s="512"/>
      <c r="AJ14" s="512"/>
      <c r="AK14" s="512"/>
      <c r="AL14" s="512"/>
      <c r="AM14" s="512"/>
      <c r="AN14" s="508"/>
      <c r="AO14" s="508"/>
      <c r="AP14" s="508"/>
      <c r="AQ14" s="508"/>
      <c r="AR14" s="508"/>
      <c r="AS14" s="508"/>
      <c r="AT14" s="508"/>
      <c r="AU14" s="508"/>
      <c r="AV14" s="508"/>
      <c r="AW14" s="508"/>
      <c r="AX14" s="508"/>
      <c r="AY14" s="508"/>
      <c r="AZ14" s="508"/>
      <c r="BA14" s="506"/>
      <c r="BB14" s="508"/>
      <c r="BC14" s="508"/>
      <c r="BD14" s="508"/>
    </row>
    <row r="15" spans="1:69" s="507" customFormat="1" ht="15.6" customHeight="1" x14ac:dyDescent="0.25">
      <c r="A15" s="508"/>
      <c r="B15" s="508"/>
      <c r="C15" s="508"/>
      <c r="D15" s="508"/>
      <c r="E15" s="508"/>
      <c r="F15" s="508"/>
      <c r="G15" s="509" t="s">
        <v>201</v>
      </c>
      <c r="H15" s="509"/>
      <c r="I15" s="509"/>
      <c r="J15" s="509"/>
      <c r="K15" s="509"/>
      <c r="L15" s="509"/>
      <c r="M15" s="509"/>
      <c r="N15" s="509"/>
      <c r="O15" s="509"/>
      <c r="P15" s="509"/>
      <c r="Q15" s="509"/>
      <c r="R15" s="509"/>
      <c r="S15" s="509"/>
      <c r="T15" s="509"/>
      <c r="U15" s="509"/>
      <c r="V15" s="509"/>
      <c r="W15" s="509"/>
      <c r="X15" s="509"/>
      <c r="Y15" s="508"/>
      <c r="Z15" s="508"/>
      <c r="AA15" s="508"/>
      <c r="AB15" s="508"/>
      <c r="AC15" s="508"/>
      <c r="AD15" s="508"/>
      <c r="AE15" s="508"/>
      <c r="AF15" s="508"/>
      <c r="AG15" s="508"/>
      <c r="AH15" s="508"/>
      <c r="AI15" s="509" t="s">
        <v>202</v>
      </c>
      <c r="AJ15" s="509"/>
      <c r="AK15" s="509"/>
      <c r="AL15" s="509"/>
      <c r="AM15" s="509"/>
      <c r="AN15" s="509"/>
      <c r="AO15" s="509"/>
      <c r="AP15" s="509"/>
      <c r="AQ15" s="509"/>
      <c r="AR15" s="509"/>
      <c r="AS15" s="509"/>
      <c r="AT15" s="509"/>
      <c r="AU15" s="509"/>
      <c r="AV15" s="509"/>
      <c r="AW15" s="509"/>
      <c r="AX15" s="509"/>
      <c r="AY15" s="509"/>
      <c r="AZ15" s="509"/>
      <c r="BA15" s="509"/>
      <c r="BB15" s="509"/>
      <c r="BC15" s="509"/>
      <c r="BD15" s="509"/>
      <c r="BE15" s="509"/>
      <c r="BF15" s="509"/>
      <c r="BG15" s="509"/>
      <c r="BH15" s="509"/>
      <c r="BI15" s="509"/>
      <c r="BJ15" s="509"/>
      <c r="BK15" s="509"/>
      <c r="BL15" s="509"/>
      <c r="BM15" s="509"/>
      <c r="BN15" s="509"/>
      <c r="BO15" s="509"/>
      <c r="BP15" s="509"/>
    </row>
    <row r="16" spans="1:69" s="507" customFormat="1" ht="7.2" customHeight="1" x14ac:dyDescent="0.25">
      <c r="A16" s="508"/>
      <c r="B16" s="508"/>
      <c r="C16" s="508"/>
      <c r="D16" s="508"/>
      <c r="E16" s="508"/>
      <c r="F16" s="508"/>
      <c r="G16" s="508"/>
      <c r="H16" s="508"/>
      <c r="I16" s="508"/>
      <c r="J16" s="508"/>
      <c r="K16" s="514" t="s">
        <v>8</v>
      </c>
      <c r="L16" s="514"/>
      <c r="M16" s="514"/>
      <c r="N16" s="514"/>
      <c r="O16" s="514"/>
      <c r="P16" s="514"/>
      <c r="Q16" s="514"/>
      <c r="R16" s="514"/>
      <c r="S16" s="514"/>
      <c r="T16" s="508"/>
      <c r="U16" s="508"/>
      <c r="V16" s="508"/>
      <c r="W16" s="508"/>
      <c r="X16" s="508"/>
      <c r="Y16" s="508"/>
      <c r="Z16" s="508"/>
      <c r="AA16" s="508"/>
      <c r="AB16" s="508"/>
      <c r="AC16" s="508"/>
      <c r="AD16" s="508"/>
      <c r="AE16" s="508"/>
      <c r="AF16" s="508"/>
      <c r="AG16" s="508"/>
      <c r="AH16" s="508"/>
      <c r="AI16" s="508"/>
      <c r="AJ16" s="508"/>
      <c r="AK16" s="508"/>
      <c r="AL16" s="508"/>
      <c r="AM16" s="508"/>
      <c r="AN16" s="508"/>
      <c r="AO16" s="508"/>
      <c r="AP16" s="508"/>
      <c r="AQ16" s="508"/>
      <c r="AR16" s="508"/>
      <c r="AS16" s="508"/>
      <c r="AT16" s="508"/>
      <c r="AU16" s="508"/>
      <c r="AV16" s="508"/>
      <c r="AW16" s="508"/>
      <c r="AX16" s="508"/>
      <c r="AY16" s="508"/>
      <c r="AZ16" s="508"/>
      <c r="BA16" s="506"/>
      <c r="BB16" s="508"/>
      <c r="BC16" s="508"/>
      <c r="BD16" s="508"/>
    </row>
    <row r="17" spans="1:69" s="507" customFormat="1" x14ac:dyDescent="0.25">
      <c r="A17" s="508"/>
      <c r="B17" s="508"/>
      <c r="C17" s="508"/>
      <c r="D17" s="508"/>
      <c r="E17" s="508"/>
      <c r="F17" s="508"/>
      <c r="G17" s="509" t="s">
        <v>192</v>
      </c>
      <c r="H17" s="509"/>
      <c r="I17" s="509"/>
      <c r="J17" s="509"/>
      <c r="K17" s="509"/>
      <c r="L17" s="509"/>
      <c r="M17" s="509"/>
      <c r="N17" s="509"/>
      <c r="O17" s="509"/>
      <c r="P17" s="509"/>
      <c r="Q17" s="509"/>
      <c r="R17" s="509"/>
      <c r="S17" s="509"/>
      <c r="T17" s="509"/>
      <c r="U17" s="509"/>
      <c r="V17" s="509"/>
      <c r="W17" s="509"/>
      <c r="X17" s="509"/>
      <c r="Y17" s="508"/>
      <c r="Z17" s="508"/>
      <c r="AA17" s="508"/>
      <c r="AB17" s="508"/>
      <c r="AC17" s="508"/>
      <c r="AD17" s="508"/>
      <c r="AE17" s="508"/>
      <c r="AF17" s="508"/>
      <c r="AG17" s="508"/>
      <c r="AH17" s="508"/>
      <c r="AI17" s="509" t="s">
        <v>193</v>
      </c>
      <c r="AJ17" s="509"/>
      <c r="AK17" s="509"/>
      <c r="AL17" s="509"/>
      <c r="AM17" s="509"/>
      <c r="AN17" s="509"/>
      <c r="AO17" s="509"/>
      <c r="AP17" s="509"/>
      <c r="AQ17" s="509"/>
      <c r="AR17" s="509"/>
      <c r="AS17" s="509"/>
      <c r="AT17" s="509"/>
      <c r="AU17" s="509"/>
      <c r="AV17" s="509"/>
      <c r="AW17" s="509"/>
      <c r="AX17" s="509"/>
      <c r="AY17" s="509"/>
      <c r="AZ17" s="509"/>
      <c r="BA17" s="506"/>
      <c r="BB17" s="508"/>
      <c r="BC17" s="508"/>
      <c r="BD17" s="508"/>
    </row>
    <row r="18" spans="1:69" s="507" customFormat="1" ht="6.6" customHeight="1" x14ac:dyDescent="0.25">
      <c r="A18" s="508"/>
      <c r="B18" s="512"/>
      <c r="C18" s="512"/>
      <c r="D18" s="512"/>
      <c r="E18" s="512"/>
      <c r="F18" s="512"/>
      <c r="G18" s="512"/>
      <c r="H18" s="512"/>
      <c r="I18" s="508"/>
      <c r="J18" s="508"/>
      <c r="K18" s="514" t="s">
        <v>9</v>
      </c>
      <c r="L18" s="508"/>
      <c r="M18" s="508"/>
      <c r="N18" s="508"/>
      <c r="O18" s="508"/>
      <c r="P18" s="508"/>
      <c r="Q18" s="508"/>
      <c r="R18" s="508"/>
      <c r="S18" s="508"/>
      <c r="T18" s="508"/>
      <c r="U18" s="508"/>
      <c r="V18" s="508"/>
      <c r="W18" s="508"/>
      <c r="X18" s="508"/>
      <c r="Y18" s="508"/>
      <c r="Z18" s="508"/>
      <c r="AA18" s="508"/>
      <c r="AB18" s="508"/>
      <c r="AC18" s="508"/>
      <c r="AD18" s="508"/>
      <c r="AE18" s="508"/>
      <c r="AF18" s="508"/>
      <c r="AG18" s="508"/>
      <c r="AH18" s="508"/>
      <c r="AI18" s="508"/>
      <c r="AJ18" s="508"/>
      <c r="AK18" s="508"/>
      <c r="AL18" s="508"/>
      <c r="AM18" s="508"/>
      <c r="AN18" s="508"/>
      <c r="AO18" s="508"/>
      <c r="AP18" s="508"/>
      <c r="AQ18" s="508"/>
      <c r="AR18" s="508"/>
      <c r="AS18" s="508"/>
      <c r="AT18" s="508"/>
      <c r="AU18" s="508"/>
      <c r="AV18" s="508"/>
      <c r="AW18" s="508"/>
      <c r="AX18" s="508"/>
      <c r="AY18" s="508"/>
      <c r="AZ18" s="508"/>
      <c r="BA18" s="506"/>
      <c r="BB18" s="511"/>
      <c r="BC18" s="511"/>
      <c r="BD18" s="511"/>
    </row>
    <row r="19" spans="1:69" s="507" customFormat="1" x14ac:dyDescent="0.25">
      <c r="A19" s="508"/>
      <c r="B19" s="508"/>
      <c r="C19" s="508"/>
      <c r="D19" s="508"/>
      <c r="E19" s="508"/>
      <c r="F19" s="508"/>
      <c r="G19" s="509" t="s">
        <v>195</v>
      </c>
      <c r="H19" s="509"/>
      <c r="I19" s="509"/>
      <c r="J19" s="509"/>
      <c r="K19" s="509"/>
      <c r="L19" s="509"/>
      <c r="M19" s="509"/>
      <c r="N19" s="509"/>
      <c r="O19" s="509"/>
      <c r="P19" s="509"/>
      <c r="Q19" s="509"/>
      <c r="R19" s="509"/>
      <c r="S19" s="509"/>
      <c r="T19" s="509"/>
      <c r="U19" s="509"/>
      <c r="V19" s="509"/>
      <c r="W19" s="509"/>
      <c r="X19" s="509"/>
      <c r="Y19" s="508"/>
      <c r="Z19" s="508"/>
      <c r="AA19" s="508"/>
      <c r="AB19" s="508"/>
      <c r="AC19" s="508"/>
      <c r="AD19" s="508"/>
      <c r="AE19" s="508"/>
      <c r="AF19" s="508"/>
      <c r="AG19" s="508"/>
      <c r="AH19" s="508"/>
      <c r="AI19" s="509" t="s">
        <v>196</v>
      </c>
      <c r="AJ19" s="509"/>
      <c r="AK19" s="509"/>
      <c r="AL19" s="509"/>
      <c r="AM19" s="509"/>
      <c r="AN19" s="509"/>
      <c r="AO19" s="509"/>
      <c r="AP19" s="509"/>
      <c r="AQ19" s="509"/>
      <c r="AR19" s="509"/>
      <c r="AS19" s="509"/>
      <c r="AT19" s="509"/>
      <c r="AU19" s="509"/>
      <c r="AV19" s="509"/>
      <c r="AW19" s="509"/>
      <c r="AX19" s="509"/>
      <c r="AY19" s="509"/>
      <c r="AZ19" s="509"/>
      <c r="BA19" s="506"/>
      <c r="BB19" s="511"/>
      <c r="BC19" s="511"/>
      <c r="BD19" s="511"/>
    </row>
    <row r="20" spans="1:69" s="507" customFormat="1" ht="8.4" customHeight="1" x14ac:dyDescent="0.25">
      <c r="A20" s="508"/>
      <c r="B20" s="508"/>
      <c r="C20" s="508"/>
      <c r="D20" s="508"/>
      <c r="E20" s="508"/>
      <c r="F20" s="508"/>
      <c r="G20" s="508"/>
      <c r="H20" s="508"/>
      <c r="I20" s="508"/>
      <c r="J20" s="508"/>
      <c r="K20" s="508"/>
      <c r="L20" s="508"/>
      <c r="M20" s="508"/>
      <c r="N20" s="508"/>
      <c r="O20" s="508"/>
      <c r="P20" s="508"/>
      <c r="Q20" s="508"/>
      <c r="R20" s="508"/>
      <c r="S20" s="508"/>
      <c r="T20" s="508"/>
      <c r="U20" s="508"/>
      <c r="V20" s="508"/>
      <c r="W20" s="508"/>
      <c r="X20" s="508"/>
      <c r="Y20" s="508"/>
      <c r="Z20" s="508"/>
      <c r="AA20" s="508"/>
      <c r="AB20" s="508"/>
      <c r="AC20" s="508"/>
      <c r="AD20" s="508"/>
      <c r="AE20" s="508"/>
      <c r="AF20" s="508"/>
      <c r="AG20" s="508"/>
      <c r="AH20" s="508"/>
      <c r="AI20" s="508"/>
      <c r="AJ20" s="508"/>
      <c r="AK20" s="508"/>
      <c r="AL20" s="508"/>
      <c r="AM20" s="508"/>
      <c r="AN20" s="508"/>
      <c r="AO20" s="508"/>
      <c r="AP20" s="508"/>
      <c r="AQ20" s="508"/>
      <c r="AR20" s="508"/>
      <c r="AS20" s="508"/>
      <c r="AT20" s="508"/>
      <c r="AU20" s="508"/>
      <c r="AV20" s="508"/>
      <c r="AW20" s="508"/>
      <c r="AX20" s="508"/>
      <c r="AY20" s="508"/>
      <c r="AZ20" s="508"/>
      <c r="BA20" s="506"/>
    </row>
    <row r="21" spans="1:69" s="507" customFormat="1" x14ac:dyDescent="0.25">
      <c r="A21" s="508"/>
      <c r="B21" s="514"/>
      <c r="C21" s="514"/>
      <c r="D21" s="514"/>
      <c r="E21" s="514"/>
      <c r="F21" s="514"/>
      <c r="G21" s="515" t="s">
        <v>197</v>
      </c>
      <c r="H21" s="515"/>
      <c r="I21" s="515"/>
      <c r="J21" s="515"/>
      <c r="K21" s="515"/>
      <c r="L21" s="515"/>
      <c r="M21" s="515"/>
      <c r="N21" s="515"/>
      <c r="O21" s="515"/>
      <c r="P21" s="515"/>
      <c r="Q21" s="515"/>
      <c r="R21" s="515"/>
      <c r="S21" s="515"/>
      <c r="T21" s="515"/>
      <c r="U21" s="515"/>
      <c r="V21" s="515"/>
      <c r="W21" s="515"/>
      <c r="X21" s="515"/>
      <c r="Y21" s="514"/>
      <c r="Z21" s="514"/>
      <c r="AA21" s="514"/>
      <c r="AB21" s="514"/>
      <c r="AC21" s="514"/>
      <c r="AD21" s="514"/>
      <c r="AE21" s="514"/>
      <c r="AF21" s="508"/>
      <c r="AG21" s="516"/>
      <c r="AH21" s="516"/>
      <c r="AI21" s="517" t="s">
        <v>198</v>
      </c>
      <c r="AJ21" s="517"/>
      <c r="AK21" s="517"/>
      <c r="AL21" s="517"/>
      <c r="AM21" s="517"/>
      <c r="AN21" s="517"/>
      <c r="AO21" s="517"/>
      <c r="AP21" s="517"/>
      <c r="AQ21" s="517"/>
      <c r="AR21" s="517"/>
      <c r="AS21" s="517"/>
      <c r="AT21" s="517"/>
      <c r="AU21" s="517"/>
      <c r="AV21" s="517"/>
      <c r="AW21" s="517"/>
      <c r="AX21" s="517"/>
      <c r="AY21" s="517"/>
      <c r="AZ21" s="517"/>
      <c r="BA21" s="506"/>
    </row>
    <row r="22" spans="1:69" x14ac:dyDescent="0.25"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H22" s="143"/>
      <c r="AI22" s="143"/>
      <c r="AJ22" s="143"/>
      <c r="AK22" s="143"/>
      <c r="AL22" s="143"/>
      <c r="AM22" s="143"/>
      <c r="AN22" s="143"/>
    </row>
    <row r="23" spans="1:69" ht="14.4" thickBot="1" x14ac:dyDescent="0.3">
      <c r="A23" s="415" t="s">
        <v>168</v>
      </c>
      <c r="B23" s="415"/>
      <c r="C23" s="415"/>
      <c r="D23" s="415"/>
      <c r="E23" s="415"/>
      <c r="F23" s="415"/>
      <c r="G23" s="415"/>
      <c r="H23" s="415"/>
      <c r="I23" s="415"/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5"/>
      <c r="V23" s="415"/>
      <c r="W23" s="415"/>
      <c r="X23" s="415"/>
      <c r="Y23" s="415"/>
      <c r="Z23" s="415"/>
      <c r="AA23" s="415"/>
      <c r="AB23" s="415"/>
      <c r="AC23" s="415"/>
      <c r="AD23" s="415"/>
      <c r="AE23" s="415"/>
      <c r="AF23" s="415"/>
      <c r="AG23" s="415"/>
      <c r="AH23" s="415"/>
      <c r="AI23" s="415"/>
      <c r="AJ23" s="415"/>
      <c r="AK23" s="415"/>
      <c r="AL23" s="415"/>
      <c r="AM23" s="415"/>
      <c r="AN23" s="415"/>
      <c r="AO23" s="415"/>
      <c r="AP23" s="415"/>
      <c r="AQ23" s="415"/>
      <c r="AR23" s="415"/>
      <c r="AS23" s="415"/>
      <c r="AT23" s="415"/>
      <c r="AU23" s="415"/>
      <c r="AV23" s="415"/>
      <c r="AW23" s="415"/>
      <c r="AX23" s="415"/>
      <c r="AY23" s="415"/>
      <c r="AZ23" s="415"/>
      <c r="BA23" s="415"/>
      <c r="BB23" s="360" t="s">
        <v>32</v>
      </c>
      <c r="BC23" s="360"/>
      <c r="BD23" s="360"/>
      <c r="BE23" s="360"/>
      <c r="BF23" s="360"/>
      <c r="BG23" s="360"/>
      <c r="BH23" s="360"/>
      <c r="BI23" s="360"/>
      <c r="BJ23" s="360"/>
      <c r="BK23" s="360"/>
      <c r="BL23" s="360"/>
      <c r="BM23" s="360"/>
      <c r="BN23" s="360"/>
      <c r="BO23" s="360"/>
      <c r="BP23" s="360"/>
      <c r="BQ23" s="360"/>
    </row>
    <row r="24" spans="1:69" s="3" customFormat="1" ht="13.2" customHeight="1" thickBot="1" x14ac:dyDescent="0.35">
      <c r="A24" s="421" t="s">
        <v>11</v>
      </c>
      <c r="B24" s="400" t="s">
        <v>12</v>
      </c>
      <c r="C24" s="403"/>
      <c r="D24" s="403"/>
      <c r="E24" s="403"/>
      <c r="F24" s="403"/>
      <c r="G24" s="400" t="s">
        <v>13</v>
      </c>
      <c r="H24" s="401"/>
      <c r="I24" s="401"/>
      <c r="J24" s="402"/>
      <c r="K24" s="400" t="s">
        <v>14</v>
      </c>
      <c r="L24" s="419"/>
      <c r="M24" s="419"/>
      <c r="N24" s="419"/>
      <c r="O24" s="400" t="s">
        <v>15</v>
      </c>
      <c r="P24" s="403"/>
      <c r="Q24" s="403"/>
      <c r="R24" s="403"/>
      <c r="S24" s="404"/>
      <c r="T24" s="405" t="s">
        <v>16</v>
      </c>
      <c r="U24" s="401"/>
      <c r="V24" s="401"/>
      <c r="W24" s="402"/>
      <c r="X24" s="400" t="s">
        <v>17</v>
      </c>
      <c r="Y24" s="419"/>
      <c r="Z24" s="419"/>
      <c r="AA24" s="420"/>
      <c r="AB24" s="400" t="s">
        <v>18</v>
      </c>
      <c r="AC24" s="403"/>
      <c r="AD24" s="403"/>
      <c r="AE24" s="403"/>
      <c r="AF24" s="403"/>
      <c r="AG24" s="400" t="s">
        <v>19</v>
      </c>
      <c r="AH24" s="401"/>
      <c r="AI24" s="401"/>
      <c r="AJ24" s="402"/>
      <c r="AK24" s="400" t="s">
        <v>20</v>
      </c>
      <c r="AL24" s="419"/>
      <c r="AM24" s="419"/>
      <c r="AN24" s="419"/>
      <c r="AO24" s="400" t="s">
        <v>21</v>
      </c>
      <c r="AP24" s="403"/>
      <c r="AQ24" s="403"/>
      <c r="AR24" s="403"/>
      <c r="AS24" s="404"/>
      <c r="AT24" s="405" t="s">
        <v>22</v>
      </c>
      <c r="AU24" s="401"/>
      <c r="AV24" s="401"/>
      <c r="AW24" s="402"/>
      <c r="AX24" s="400" t="s">
        <v>23</v>
      </c>
      <c r="AY24" s="419"/>
      <c r="AZ24" s="419"/>
      <c r="BA24" s="420"/>
      <c r="BB24" s="529" t="s">
        <v>11</v>
      </c>
      <c r="BC24" s="530" t="s">
        <v>35</v>
      </c>
      <c r="BD24" s="530"/>
      <c r="BE24" s="530" t="s">
        <v>36</v>
      </c>
      <c r="BF24" s="530"/>
      <c r="BG24" s="531" t="s">
        <v>37</v>
      </c>
      <c r="BH24" s="531"/>
      <c r="BI24" s="530" t="s">
        <v>38</v>
      </c>
      <c r="BJ24" s="530"/>
      <c r="BK24" s="530"/>
      <c r="BL24" s="530" t="s">
        <v>39</v>
      </c>
      <c r="BM24" s="530"/>
      <c r="BN24" s="531" t="s">
        <v>40</v>
      </c>
      <c r="BO24" s="531"/>
      <c r="BP24" s="530" t="s">
        <v>41</v>
      </c>
      <c r="BQ24" s="532"/>
    </row>
    <row r="25" spans="1:69" s="4" customFormat="1" ht="17.25" customHeight="1" thickBot="1" x14ac:dyDescent="0.3">
      <c r="A25" s="422"/>
      <c r="B25" s="251">
        <v>1</v>
      </c>
      <c r="C25" s="252">
        <v>2</v>
      </c>
      <c r="D25" s="252">
        <v>3</v>
      </c>
      <c r="E25" s="252">
        <v>4</v>
      </c>
      <c r="F25" s="253">
        <v>5</v>
      </c>
      <c r="G25" s="251">
        <v>6</v>
      </c>
      <c r="H25" s="252">
        <v>7</v>
      </c>
      <c r="I25" s="252">
        <v>8</v>
      </c>
      <c r="J25" s="254">
        <v>9</v>
      </c>
      <c r="K25" s="251">
        <v>10</v>
      </c>
      <c r="L25" s="252">
        <v>11</v>
      </c>
      <c r="M25" s="252">
        <v>12</v>
      </c>
      <c r="N25" s="255">
        <v>13</v>
      </c>
      <c r="O25" s="251">
        <v>14</v>
      </c>
      <c r="P25" s="252">
        <v>15</v>
      </c>
      <c r="Q25" s="252">
        <v>16</v>
      </c>
      <c r="R25" s="252">
        <v>17</v>
      </c>
      <c r="S25" s="256">
        <v>18</v>
      </c>
      <c r="T25" s="257">
        <v>19</v>
      </c>
      <c r="U25" s="252">
        <v>20</v>
      </c>
      <c r="V25" s="252">
        <v>21</v>
      </c>
      <c r="W25" s="254">
        <v>22</v>
      </c>
      <c r="X25" s="251">
        <v>23</v>
      </c>
      <c r="Y25" s="252">
        <v>24</v>
      </c>
      <c r="Z25" s="252">
        <v>25</v>
      </c>
      <c r="AA25" s="254">
        <v>26</v>
      </c>
      <c r="AB25" s="251">
        <v>27</v>
      </c>
      <c r="AC25" s="252">
        <v>28</v>
      </c>
      <c r="AD25" s="252">
        <v>29</v>
      </c>
      <c r="AE25" s="252">
        <v>30</v>
      </c>
      <c r="AF25" s="253">
        <v>31</v>
      </c>
      <c r="AG25" s="251">
        <v>32</v>
      </c>
      <c r="AH25" s="252">
        <v>33</v>
      </c>
      <c r="AI25" s="252">
        <v>34</v>
      </c>
      <c r="AJ25" s="256">
        <v>35</v>
      </c>
      <c r="AK25" s="251">
        <v>36</v>
      </c>
      <c r="AL25" s="252">
        <v>37</v>
      </c>
      <c r="AM25" s="252">
        <v>38</v>
      </c>
      <c r="AN25" s="255">
        <v>39</v>
      </c>
      <c r="AO25" s="251">
        <v>40</v>
      </c>
      <c r="AP25" s="252">
        <v>41</v>
      </c>
      <c r="AQ25" s="252">
        <v>42</v>
      </c>
      <c r="AR25" s="252">
        <v>43</v>
      </c>
      <c r="AS25" s="256">
        <v>44</v>
      </c>
      <c r="AT25" s="257">
        <v>45</v>
      </c>
      <c r="AU25" s="252">
        <v>46</v>
      </c>
      <c r="AV25" s="252">
        <v>47</v>
      </c>
      <c r="AW25" s="255">
        <v>48</v>
      </c>
      <c r="AX25" s="251">
        <v>49</v>
      </c>
      <c r="AY25" s="257">
        <v>50</v>
      </c>
      <c r="AZ25" s="258">
        <v>51</v>
      </c>
      <c r="BA25" s="259">
        <v>52</v>
      </c>
      <c r="BB25" s="533"/>
      <c r="BC25" s="361"/>
      <c r="BD25" s="361"/>
      <c r="BE25" s="361"/>
      <c r="BF25" s="361"/>
      <c r="BG25" s="362"/>
      <c r="BH25" s="362"/>
      <c r="BI25" s="361"/>
      <c r="BJ25" s="361"/>
      <c r="BK25" s="361"/>
      <c r="BL25" s="361"/>
      <c r="BM25" s="361"/>
      <c r="BN25" s="362"/>
      <c r="BO25" s="362"/>
      <c r="BP25" s="361"/>
      <c r="BQ25" s="534"/>
    </row>
    <row r="26" spans="1:69" s="4" customFormat="1" ht="13.2" customHeight="1" x14ac:dyDescent="0.2">
      <c r="A26" s="423"/>
      <c r="B26" s="260">
        <v>1</v>
      </c>
      <c r="C26" s="261">
        <v>8</v>
      </c>
      <c r="D26" s="261">
        <v>15</v>
      </c>
      <c r="E26" s="261">
        <v>22</v>
      </c>
      <c r="F26" s="262">
        <v>29</v>
      </c>
      <c r="G26" s="260">
        <v>6</v>
      </c>
      <c r="H26" s="261">
        <v>13</v>
      </c>
      <c r="I26" s="261">
        <v>20</v>
      </c>
      <c r="J26" s="263">
        <v>27</v>
      </c>
      <c r="K26" s="264">
        <v>3</v>
      </c>
      <c r="L26" s="261">
        <v>10</v>
      </c>
      <c r="M26" s="261">
        <v>17</v>
      </c>
      <c r="N26" s="263">
        <v>24</v>
      </c>
      <c r="O26" s="260">
        <v>1</v>
      </c>
      <c r="P26" s="261">
        <v>8</v>
      </c>
      <c r="Q26" s="261">
        <v>15</v>
      </c>
      <c r="R26" s="261">
        <v>22</v>
      </c>
      <c r="S26" s="265">
        <v>29</v>
      </c>
      <c r="T26" s="264">
        <v>5</v>
      </c>
      <c r="U26" s="261">
        <v>12</v>
      </c>
      <c r="V26" s="261">
        <v>19</v>
      </c>
      <c r="W26" s="263">
        <v>26</v>
      </c>
      <c r="X26" s="260">
        <v>2</v>
      </c>
      <c r="Y26" s="261">
        <v>9</v>
      </c>
      <c r="Z26" s="261">
        <v>16</v>
      </c>
      <c r="AA26" s="263">
        <v>23</v>
      </c>
      <c r="AB26" s="260">
        <v>2</v>
      </c>
      <c r="AC26" s="261">
        <v>9</v>
      </c>
      <c r="AD26" s="261">
        <v>16</v>
      </c>
      <c r="AE26" s="261">
        <v>23</v>
      </c>
      <c r="AF26" s="262">
        <v>30</v>
      </c>
      <c r="AG26" s="260">
        <v>6</v>
      </c>
      <c r="AH26" s="261">
        <v>13</v>
      </c>
      <c r="AI26" s="261">
        <v>20</v>
      </c>
      <c r="AJ26" s="263">
        <v>27</v>
      </c>
      <c r="AK26" s="260">
        <v>4</v>
      </c>
      <c r="AL26" s="261">
        <v>11</v>
      </c>
      <c r="AM26" s="261">
        <v>18</v>
      </c>
      <c r="AN26" s="263">
        <v>25</v>
      </c>
      <c r="AO26" s="260">
        <v>1</v>
      </c>
      <c r="AP26" s="261">
        <v>8</v>
      </c>
      <c r="AQ26" s="261">
        <v>15</v>
      </c>
      <c r="AR26" s="261">
        <v>22</v>
      </c>
      <c r="AS26" s="265">
        <v>29</v>
      </c>
      <c r="AT26" s="264">
        <v>6</v>
      </c>
      <c r="AU26" s="261">
        <v>13</v>
      </c>
      <c r="AV26" s="261">
        <v>20</v>
      </c>
      <c r="AW26" s="263">
        <v>27</v>
      </c>
      <c r="AX26" s="264">
        <v>3</v>
      </c>
      <c r="AY26" s="261">
        <v>10</v>
      </c>
      <c r="AZ26" s="261">
        <v>17</v>
      </c>
      <c r="BA26" s="263">
        <v>24</v>
      </c>
      <c r="BB26" s="533"/>
      <c r="BC26" s="361"/>
      <c r="BD26" s="361"/>
      <c r="BE26" s="361"/>
      <c r="BF26" s="361"/>
      <c r="BG26" s="362"/>
      <c r="BH26" s="362"/>
      <c r="BI26" s="361"/>
      <c r="BJ26" s="361"/>
      <c r="BK26" s="361"/>
      <c r="BL26" s="361"/>
      <c r="BM26" s="361"/>
      <c r="BN26" s="362"/>
      <c r="BO26" s="362"/>
      <c r="BP26" s="361"/>
      <c r="BQ26" s="534"/>
    </row>
    <row r="27" spans="1:69" s="4" customFormat="1" ht="13.95" customHeight="1" thickBot="1" x14ac:dyDescent="0.25">
      <c r="A27" s="424"/>
      <c r="B27" s="266">
        <v>7</v>
      </c>
      <c r="C27" s="267">
        <v>14</v>
      </c>
      <c r="D27" s="267">
        <v>21</v>
      </c>
      <c r="E27" s="267">
        <v>28</v>
      </c>
      <c r="F27" s="268">
        <v>5</v>
      </c>
      <c r="G27" s="266">
        <v>12</v>
      </c>
      <c r="H27" s="267">
        <v>19</v>
      </c>
      <c r="I27" s="267">
        <v>26</v>
      </c>
      <c r="J27" s="269">
        <v>2</v>
      </c>
      <c r="K27" s="270">
        <v>9</v>
      </c>
      <c r="L27" s="267">
        <v>16</v>
      </c>
      <c r="M27" s="267">
        <v>23</v>
      </c>
      <c r="N27" s="269">
        <v>30</v>
      </c>
      <c r="O27" s="266">
        <v>7</v>
      </c>
      <c r="P27" s="267">
        <v>14</v>
      </c>
      <c r="Q27" s="267">
        <v>21</v>
      </c>
      <c r="R27" s="267">
        <v>28</v>
      </c>
      <c r="S27" s="271">
        <v>4</v>
      </c>
      <c r="T27" s="270">
        <v>11</v>
      </c>
      <c r="U27" s="267">
        <v>18</v>
      </c>
      <c r="V27" s="267">
        <v>25</v>
      </c>
      <c r="W27" s="269">
        <v>1</v>
      </c>
      <c r="X27" s="266">
        <v>8</v>
      </c>
      <c r="Y27" s="267">
        <v>15</v>
      </c>
      <c r="Z27" s="267">
        <v>22</v>
      </c>
      <c r="AA27" s="269">
        <v>1</v>
      </c>
      <c r="AB27" s="266">
        <v>8</v>
      </c>
      <c r="AC27" s="267">
        <v>15</v>
      </c>
      <c r="AD27" s="267">
        <v>22</v>
      </c>
      <c r="AE27" s="267">
        <v>29</v>
      </c>
      <c r="AF27" s="268">
        <v>5</v>
      </c>
      <c r="AG27" s="266">
        <v>12</v>
      </c>
      <c r="AH27" s="267">
        <v>19</v>
      </c>
      <c r="AI27" s="267">
        <v>26</v>
      </c>
      <c r="AJ27" s="269">
        <v>3</v>
      </c>
      <c r="AK27" s="266">
        <v>10</v>
      </c>
      <c r="AL27" s="267">
        <v>17</v>
      </c>
      <c r="AM27" s="267">
        <v>24</v>
      </c>
      <c r="AN27" s="269">
        <v>31</v>
      </c>
      <c r="AO27" s="266">
        <v>7</v>
      </c>
      <c r="AP27" s="267">
        <v>14</v>
      </c>
      <c r="AQ27" s="267">
        <v>21</v>
      </c>
      <c r="AR27" s="267">
        <v>28</v>
      </c>
      <c r="AS27" s="271">
        <v>5</v>
      </c>
      <c r="AT27" s="270">
        <v>12</v>
      </c>
      <c r="AU27" s="267">
        <v>19</v>
      </c>
      <c r="AV27" s="267">
        <v>26</v>
      </c>
      <c r="AW27" s="269">
        <v>2</v>
      </c>
      <c r="AX27" s="270">
        <v>9</v>
      </c>
      <c r="AY27" s="267">
        <v>16</v>
      </c>
      <c r="AZ27" s="267">
        <v>23</v>
      </c>
      <c r="BA27" s="269">
        <v>30</v>
      </c>
      <c r="BB27" s="535"/>
      <c r="BC27" s="536"/>
      <c r="BD27" s="536"/>
      <c r="BE27" s="536"/>
      <c r="BF27" s="536"/>
      <c r="BG27" s="537"/>
      <c r="BH27" s="537"/>
      <c r="BI27" s="536"/>
      <c r="BJ27" s="536"/>
      <c r="BK27" s="536"/>
      <c r="BL27" s="536"/>
      <c r="BM27" s="536"/>
      <c r="BN27" s="537"/>
      <c r="BO27" s="537"/>
      <c r="BP27" s="536"/>
      <c r="BQ27" s="538"/>
    </row>
    <row r="28" spans="1:69" ht="13.2" customHeight="1" x14ac:dyDescent="0.25">
      <c r="A28" s="201" t="s">
        <v>24</v>
      </c>
      <c r="B28" s="148" t="s">
        <v>25</v>
      </c>
      <c r="C28" s="203" t="s">
        <v>25</v>
      </c>
      <c r="D28" s="203" t="s">
        <v>25</v>
      </c>
      <c r="E28" s="203" t="s">
        <v>25</v>
      </c>
      <c r="F28" s="205" t="s">
        <v>25</v>
      </c>
      <c r="G28" s="148" t="s">
        <v>25</v>
      </c>
      <c r="H28" s="203" t="s">
        <v>25</v>
      </c>
      <c r="I28" s="203" t="s">
        <v>25</v>
      </c>
      <c r="J28" s="204" t="s">
        <v>25</v>
      </c>
      <c r="K28" s="147" t="s">
        <v>25</v>
      </c>
      <c r="L28" s="203" t="s">
        <v>25</v>
      </c>
      <c r="M28" s="203" t="s">
        <v>25</v>
      </c>
      <c r="N28" s="205" t="s">
        <v>25</v>
      </c>
      <c r="O28" s="148" t="s">
        <v>25</v>
      </c>
      <c r="P28" s="203" t="s">
        <v>25</v>
      </c>
      <c r="Q28" s="203" t="s">
        <v>26</v>
      </c>
      <c r="R28" s="203" t="s">
        <v>26</v>
      </c>
      <c r="S28" s="273" t="s">
        <v>26</v>
      </c>
      <c r="T28" s="147" t="s">
        <v>27</v>
      </c>
      <c r="U28" s="203" t="s">
        <v>27</v>
      </c>
      <c r="V28" s="203" t="s">
        <v>28</v>
      </c>
      <c r="W28" s="205" t="s">
        <v>28</v>
      </c>
      <c r="X28" s="148" t="s">
        <v>28</v>
      </c>
      <c r="Y28" s="203" t="s">
        <v>28</v>
      </c>
      <c r="Z28" s="203" t="s">
        <v>25</v>
      </c>
      <c r="AA28" s="204" t="s">
        <v>25</v>
      </c>
      <c r="AB28" s="147" t="s">
        <v>25</v>
      </c>
      <c r="AC28" s="203" t="s">
        <v>25</v>
      </c>
      <c r="AD28" s="203" t="s">
        <v>25</v>
      </c>
      <c r="AE28" s="203" t="s">
        <v>25</v>
      </c>
      <c r="AF28" s="205" t="s">
        <v>25</v>
      </c>
      <c r="AG28" s="148" t="s">
        <v>25</v>
      </c>
      <c r="AH28" s="203" t="s">
        <v>25</v>
      </c>
      <c r="AI28" s="203" t="s">
        <v>25</v>
      </c>
      <c r="AJ28" s="204" t="s">
        <v>25</v>
      </c>
      <c r="AK28" s="147" t="s">
        <v>25</v>
      </c>
      <c r="AL28" s="203" t="s">
        <v>25</v>
      </c>
      <c r="AM28" s="203" t="s">
        <v>25</v>
      </c>
      <c r="AN28" s="205" t="s">
        <v>25</v>
      </c>
      <c r="AO28" s="148" t="s">
        <v>26</v>
      </c>
      <c r="AP28" s="203" t="s">
        <v>26</v>
      </c>
      <c r="AQ28" s="203" t="s">
        <v>26</v>
      </c>
      <c r="AR28" s="203" t="s">
        <v>27</v>
      </c>
      <c r="AS28" s="204" t="s">
        <v>27</v>
      </c>
      <c r="AT28" s="147" t="s">
        <v>27</v>
      </c>
      <c r="AU28" s="203" t="s">
        <v>27</v>
      </c>
      <c r="AV28" s="203" t="s">
        <v>27</v>
      </c>
      <c r="AW28" s="205" t="s">
        <v>27</v>
      </c>
      <c r="AX28" s="148" t="s">
        <v>27</v>
      </c>
      <c r="AY28" s="203" t="s">
        <v>27</v>
      </c>
      <c r="AZ28" s="203" t="s">
        <v>27</v>
      </c>
      <c r="BA28" s="204" t="s">
        <v>27</v>
      </c>
      <c r="BB28" s="524" t="s">
        <v>24</v>
      </c>
      <c r="BC28" s="525">
        <v>30</v>
      </c>
      <c r="BD28" s="525"/>
      <c r="BE28" s="526">
        <v>6</v>
      </c>
      <c r="BF28" s="526"/>
      <c r="BG28" s="525">
        <v>4</v>
      </c>
      <c r="BH28" s="525"/>
      <c r="BI28" s="525"/>
      <c r="BJ28" s="525"/>
      <c r="BK28" s="525"/>
      <c r="BL28" s="525"/>
      <c r="BM28" s="525"/>
      <c r="BN28" s="526">
        <v>12</v>
      </c>
      <c r="BO28" s="526"/>
      <c r="BP28" s="527">
        <f>SUM(BC28:BO28)</f>
        <v>52</v>
      </c>
      <c r="BQ28" s="528"/>
    </row>
    <row r="29" spans="1:69" ht="13.95" customHeight="1" thickBot="1" x14ac:dyDescent="0.3">
      <c r="A29" s="202" t="s">
        <v>29</v>
      </c>
      <c r="B29" s="127" t="s">
        <v>25</v>
      </c>
      <c r="C29" s="128" t="s">
        <v>25</v>
      </c>
      <c r="D29" s="128" t="s">
        <v>25</v>
      </c>
      <c r="E29" s="128" t="s">
        <v>25</v>
      </c>
      <c r="F29" s="242" t="s">
        <v>25</v>
      </c>
      <c r="G29" s="127" t="s">
        <v>25</v>
      </c>
      <c r="H29" s="128" t="s">
        <v>25</v>
      </c>
      <c r="I29" s="128" t="s">
        <v>25</v>
      </c>
      <c r="J29" s="129" t="s">
        <v>25</v>
      </c>
      <c r="K29" s="146" t="s">
        <v>25</v>
      </c>
      <c r="L29" s="128" t="s">
        <v>25</v>
      </c>
      <c r="M29" s="128" t="s">
        <v>25</v>
      </c>
      <c r="N29" s="242" t="s">
        <v>25</v>
      </c>
      <c r="O29" s="127" t="s">
        <v>25</v>
      </c>
      <c r="P29" s="128" t="s">
        <v>25</v>
      </c>
      <c r="Q29" s="128" t="s">
        <v>26</v>
      </c>
      <c r="R29" s="128" t="s">
        <v>26</v>
      </c>
      <c r="S29" s="274" t="s">
        <v>26</v>
      </c>
      <c r="T29" s="146" t="s">
        <v>27</v>
      </c>
      <c r="U29" s="128" t="s">
        <v>27</v>
      </c>
      <c r="V29" s="128" t="s">
        <v>28</v>
      </c>
      <c r="W29" s="242" t="s">
        <v>28</v>
      </c>
      <c r="X29" s="127" t="s">
        <v>28</v>
      </c>
      <c r="Y29" s="128" t="s">
        <v>28</v>
      </c>
      <c r="Z29" s="128" t="s">
        <v>25</v>
      </c>
      <c r="AA29" s="129" t="s">
        <v>25</v>
      </c>
      <c r="AB29" s="146" t="s">
        <v>25</v>
      </c>
      <c r="AC29" s="128" t="s">
        <v>25</v>
      </c>
      <c r="AD29" s="128" t="s">
        <v>25</v>
      </c>
      <c r="AE29" s="128" t="s">
        <v>25</v>
      </c>
      <c r="AF29" s="242" t="s">
        <v>25</v>
      </c>
      <c r="AG29" s="127" t="s">
        <v>25</v>
      </c>
      <c r="AH29" s="128" t="s">
        <v>25</v>
      </c>
      <c r="AI29" s="128" t="s">
        <v>25</v>
      </c>
      <c r="AJ29" s="129" t="s">
        <v>25</v>
      </c>
      <c r="AK29" s="146" t="s">
        <v>25</v>
      </c>
      <c r="AL29" s="128" t="s">
        <v>25</v>
      </c>
      <c r="AM29" s="128" t="s">
        <v>25</v>
      </c>
      <c r="AN29" s="242" t="s">
        <v>26</v>
      </c>
      <c r="AO29" s="127" t="s">
        <v>26</v>
      </c>
      <c r="AP29" s="128" t="s">
        <v>26</v>
      </c>
      <c r="AQ29" s="128" t="s">
        <v>30</v>
      </c>
      <c r="AR29" s="272"/>
      <c r="AS29" s="129"/>
      <c r="AT29" s="146"/>
      <c r="AU29" s="128"/>
      <c r="AV29" s="128"/>
      <c r="AW29" s="242"/>
      <c r="AX29" s="127"/>
      <c r="AY29" s="128"/>
      <c r="AZ29" s="128"/>
      <c r="BA29" s="129"/>
      <c r="BB29" s="6" t="s">
        <v>29</v>
      </c>
      <c r="BC29" s="363">
        <v>29</v>
      </c>
      <c r="BD29" s="363"/>
      <c r="BE29" s="357">
        <v>6</v>
      </c>
      <c r="BF29" s="357"/>
      <c r="BG29" s="363">
        <v>4</v>
      </c>
      <c r="BH29" s="363"/>
      <c r="BI29" s="363"/>
      <c r="BJ29" s="363"/>
      <c r="BK29" s="363"/>
      <c r="BL29" s="363">
        <v>1</v>
      </c>
      <c r="BM29" s="363"/>
      <c r="BN29" s="357">
        <v>2</v>
      </c>
      <c r="BO29" s="357"/>
      <c r="BP29" s="358">
        <f>SUM(BC29:BO29)</f>
        <v>42</v>
      </c>
      <c r="BQ29" s="359"/>
    </row>
    <row r="30" spans="1:69" ht="13.2" customHeight="1" thickBot="1" x14ac:dyDescent="0.3">
      <c r="A30" s="416" t="s">
        <v>31</v>
      </c>
      <c r="B30" s="417"/>
      <c r="C30" s="417"/>
      <c r="D30" s="417"/>
      <c r="E30" s="417"/>
      <c r="F30" s="417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  <c r="W30" s="417"/>
      <c r="X30" s="417"/>
      <c r="Y30" s="417"/>
      <c r="Z30" s="417"/>
      <c r="AA30" s="417"/>
      <c r="AB30" s="417"/>
      <c r="AC30" s="417"/>
      <c r="AD30" s="417"/>
      <c r="AE30" s="417"/>
      <c r="AF30" s="417"/>
      <c r="AG30" s="417"/>
      <c r="AH30" s="417"/>
      <c r="AI30" s="417"/>
      <c r="AJ30" s="417"/>
      <c r="AK30" s="417"/>
      <c r="AL30" s="417"/>
      <c r="AM30" s="417"/>
      <c r="AN30" s="417"/>
      <c r="AO30" s="417"/>
      <c r="AP30" s="417"/>
      <c r="AQ30" s="417"/>
      <c r="AR30" s="417"/>
      <c r="AS30" s="417"/>
      <c r="AT30" s="417"/>
      <c r="AU30" s="417"/>
      <c r="AV30" s="417"/>
      <c r="AW30" s="417"/>
      <c r="AX30" s="417"/>
      <c r="AY30" s="417"/>
      <c r="AZ30" s="417"/>
      <c r="BA30" s="417"/>
      <c r="BB30" s="7" t="s">
        <v>50</v>
      </c>
      <c r="BC30" s="364">
        <f>SUM(BC28:BD29)</f>
        <v>59</v>
      </c>
      <c r="BD30" s="364"/>
      <c r="BE30" s="364">
        <f>SUM(BE28:BF29)</f>
        <v>12</v>
      </c>
      <c r="BF30" s="364"/>
      <c r="BG30" s="364">
        <f>SUM(BG28:BH29)</f>
        <v>8</v>
      </c>
      <c r="BH30" s="364"/>
      <c r="BI30" s="364">
        <f>SUM(BI28:BJ29)</f>
        <v>0</v>
      </c>
      <c r="BJ30" s="364"/>
      <c r="BK30" s="364"/>
      <c r="BL30" s="364">
        <f>SUM(BL28:BM29)</f>
        <v>1</v>
      </c>
      <c r="BM30" s="364"/>
      <c r="BN30" s="364">
        <f>SUM(BN28:BO29)</f>
        <v>14</v>
      </c>
      <c r="BO30" s="364"/>
      <c r="BP30" s="364">
        <f>SUM(BP28:BQ29)</f>
        <v>94</v>
      </c>
      <c r="BQ30" s="365"/>
    </row>
    <row r="31" spans="1:69" x14ac:dyDescent="0.25">
      <c r="A31" s="4"/>
    </row>
    <row r="32" spans="1:69" s="5" customFormat="1" ht="12" thickBot="1" x14ac:dyDescent="0.25">
      <c r="A32" s="520"/>
      <c r="B32" s="360" t="s">
        <v>33</v>
      </c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520"/>
      <c r="O32" s="418" t="s">
        <v>34</v>
      </c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  <c r="AC32" s="418"/>
      <c r="AD32" s="418"/>
      <c r="AE32" s="418"/>
      <c r="AF32" s="418"/>
    </row>
    <row r="33" spans="1:33" s="4" customFormat="1" ht="47.4" customHeight="1" x14ac:dyDescent="0.2">
      <c r="A33" s="355"/>
      <c r="B33" s="411" t="s">
        <v>42</v>
      </c>
      <c r="C33" s="412"/>
      <c r="D33" s="412"/>
      <c r="E33" s="412"/>
      <c r="F33" s="412"/>
      <c r="G33" s="412"/>
      <c r="H33" s="413"/>
      <c r="I33" s="373" t="s">
        <v>43</v>
      </c>
      <c r="J33" s="414"/>
      <c r="K33" s="373" t="s">
        <v>44</v>
      </c>
      <c r="L33" s="374"/>
      <c r="M33" s="521"/>
      <c r="N33" s="375" t="s">
        <v>45</v>
      </c>
      <c r="O33" s="376"/>
      <c r="P33" s="376"/>
      <c r="Q33" s="376"/>
      <c r="R33" s="376"/>
      <c r="S33" s="376"/>
      <c r="T33" s="376"/>
      <c r="U33" s="376"/>
      <c r="V33" s="376"/>
      <c r="W33" s="377"/>
      <c r="X33" s="425" t="s">
        <v>46</v>
      </c>
      <c r="Y33" s="412"/>
      <c r="Z33" s="412"/>
      <c r="AA33" s="412"/>
      <c r="AB33" s="412"/>
      <c r="AC33" s="412"/>
      <c r="AD33" s="412"/>
      <c r="AE33" s="413"/>
      <c r="AF33" s="406" t="s">
        <v>43</v>
      </c>
      <c r="AG33" s="407"/>
    </row>
    <row r="34" spans="1:33" s="4" customFormat="1" ht="12.75" customHeight="1" x14ac:dyDescent="0.25">
      <c r="A34" s="356"/>
      <c r="B34" s="408" t="s">
        <v>157</v>
      </c>
      <c r="C34" s="409"/>
      <c r="D34" s="409"/>
      <c r="E34" s="409"/>
      <c r="F34" s="409"/>
      <c r="G34" s="409"/>
      <c r="H34" s="410"/>
      <c r="I34" s="387">
        <v>1.2</v>
      </c>
      <c r="J34" s="388"/>
      <c r="K34" s="389">
        <v>4</v>
      </c>
      <c r="L34" s="390"/>
      <c r="M34" s="522"/>
      <c r="N34" s="384" t="s">
        <v>47</v>
      </c>
      <c r="O34" s="385"/>
      <c r="P34" s="385"/>
      <c r="Q34" s="385"/>
      <c r="R34" s="385"/>
      <c r="S34" s="385"/>
      <c r="T34" s="385"/>
      <c r="U34" s="385"/>
      <c r="V34" s="385"/>
      <c r="W34" s="386"/>
      <c r="X34" s="378" t="s">
        <v>136</v>
      </c>
      <c r="Y34" s="391"/>
      <c r="Z34" s="391"/>
      <c r="AA34" s="391"/>
      <c r="AB34" s="391"/>
      <c r="AC34" s="391"/>
      <c r="AD34" s="391"/>
      <c r="AE34" s="392"/>
      <c r="AF34" s="378">
        <v>4</v>
      </c>
      <c r="AG34" s="379"/>
    </row>
    <row r="35" spans="1:33" s="4" customFormat="1" ht="13.8" thickBot="1" x14ac:dyDescent="0.3">
      <c r="A35" s="356"/>
      <c r="B35" s="397" t="s">
        <v>48</v>
      </c>
      <c r="C35" s="398"/>
      <c r="D35" s="398"/>
      <c r="E35" s="398"/>
      <c r="F35" s="398"/>
      <c r="G35" s="398"/>
      <c r="H35" s="399"/>
      <c r="I35" s="366">
        <v>3.4</v>
      </c>
      <c r="J35" s="367"/>
      <c r="K35" s="368">
        <v>4</v>
      </c>
      <c r="L35" s="369"/>
      <c r="M35" s="522"/>
      <c r="N35" s="384" t="s">
        <v>49</v>
      </c>
      <c r="O35" s="385"/>
      <c r="P35" s="385"/>
      <c r="Q35" s="385"/>
      <c r="R35" s="385"/>
      <c r="S35" s="385"/>
      <c r="T35" s="385"/>
      <c r="U35" s="385"/>
      <c r="V35" s="385"/>
      <c r="W35" s="386"/>
      <c r="X35" s="380"/>
      <c r="Y35" s="393"/>
      <c r="Z35" s="393"/>
      <c r="AA35" s="393"/>
      <c r="AB35" s="393"/>
      <c r="AC35" s="393"/>
      <c r="AD35" s="393"/>
      <c r="AE35" s="394"/>
      <c r="AF35" s="380"/>
      <c r="AG35" s="381"/>
    </row>
    <row r="36" spans="1:33" s="4" customFormat="1" ht="10.8" thickBot="1" x14ac:dyDescent="0.25">
      <c r="A36" s="356"/>
      <c r="B36" s="523"/>
      <c r="C36" s="523"/>
      <c r="D36" s="523"/>
      <c r="E36" s="523"/>
      <c r="F36" s="523"/>
      <c r="G36" s="523"/>
      <c r="H36" s="523"/>
      <c r="I36" s="523"/>
      <c r="J36" s="523"/>
      <c r="K36" s="523"/>
      <c r="L36" s="523"/>
      <c r="M36" s="523"/>
      <c r="N36" s="370" t="s">
        <v>51</v>
      </c>
      <c r="O36" s="371"/>
      <c r="P36" s="371"/>
      <c r="Q36" s="371"/>
      <c r="R36" s="371"/>
      <c r="S36" s="371"/>
      <c r="T36" s="371"/>
      <c r="U36" s="371"/>
      <c r="V36" s="371"/>
      <c r="W36" s="372"/>
      <c r="X36" s="382"/>
      <c r="Y36" s="395"/>
      <c r="Z36" s="395"/>
      <c r="AA36" s="395"/>
      <c r="AB36" s="395"/>
      <c r="AC36" s="395"/>
      <c r="AD36" s="395"/>
      <c r="AE36" s="396"/>
      <c r="AF36" s="382"/>
      <c r="AG36" s="383"/>
    </row>
    <row r="39" spans="1:33" ht="12.75" customHeight="1" x14ac:dyDescent="0.25"/>
    <row r="40" spans="1:33" ht="12.75" customHeight="1" x14ac:dyDescent="0.25"/>
  </sheetData>
  <mergeCells count="84">
    <mergeCell ref="G17:X17"/>
    <mergeCell ref="AI17:AZ17"/>
    <mergeCell ref="G19:X19"/>
    <mergeCell ref="AI19:AZ19"/>
    <mergeCell ref="G21:X21"/>
    <mergeCell ref="AI21:AZ21"/>
    <mergeCell ref="A1:BQ1"/>
    <mergeCell ref="A2:BQ2"/>
    <mergeCell ref="AI15:BP15"/>
    <mergeCell ref="I3:AQ3"/>
    <mergeCell ref="J4:AO4"/>
    <mergeCell ref="S6:AF6"/>
    <mergeCell ref="O7:AJ7"/>
    <mergeCell ref="R8:AG8"/>
    <mergeCell ref="X24:AA24"/>
    <mergeCell ref="O9:AK9"/>
    <mergeCell ref="O10:AK10"/>
    <mergeCell ref="O11:AK11"/>
    <mergeCell ref="O24:S24"/>
    <mergeCell ref="T24:W24"/>
    <mergeCell ref="AB24:AF24"/>
    <mergeCell ref="AG24:AJ24"/>
    <mergeCell ref="G13:X13"/>
    <mergeCell ref="AI13:AZ13"/>
    <mergeCell ref="G15:X15"/>
    <mergeCell ref="A23:BA23"/>
    <mergeCell ref="A30:BA30"/>
    <mergeCell ref="B32:L32"/>
    <mergeCell ref="O32:AF32"/>
    <mergeCell ref="AX24:BA24"/>
    <mergeCell ref="AK24:AN24"/>
    <mergeCell ref="A24:A27"/>
    <mergeCell ref="K24:N24"/>
    <mergeCell ref="X33:AE33"/>
    <mergeCell ref="B24:F24"/>
    <mergeCell ref="G24:J24"/>
    <mergeCell ref="AO24:AS24"/>
    <mergeCell ref="AT24:AW24"/>
    <mergeCell ref="AF33:AG33"/>
    <mergeCell ref="B34:H34"/>
    <mergeCell ref="B33:H33"/>
    <mergeCell ref="I33:J33"/>
    <mergeCell ref="N36:W36"/>
    <mergeCell ref="K33:L33"/>
    <mergeCell ref="N33:W33"/>
    <mergeCell ref="N35:W35"/>
    <mergeCell ref="I34:J34"/>
    <mergeCell ref="K34:L34"/>
    <mergeCell ref="N34:W34"/>
    <mergeCell ref="B35:H35"/>
    <mergeCell ref="BN30:BO30"/>
    <mergeCell ref="BP30:BQ30"/>
    <mergeCell ref="BC30:BD30"/>
    <mergeCell ref="BE30:BF30"/>
    <mergeCell ref="BG30:BH30"/>
    <mergeCell ref="BI30:BK30"/>
    <mergeCell ref="BL30:BM30"/>
    <mergeCell ref="I35:J35"/>
    <mergeCell ref="K35:L35"/>
    <mergeCell ref="AF34:AG36"/>
    <mergeCell ref="X34:AE36"/>
    <mergeCell ref="BN29:BO29"/>
    <mergeCell ref="BP29:BQ29"/>
    <mergeCell ref="BB23:BQ23"/>
    <mergeCell ref="BB24:BB27"/>
    <mergeCell ref="BC24:BD27"/>
    <mergeCell ref="BE24:BF27"/>
    <mergeCell ref="BG24:BH27"/>
    <mergeCell ref="BI24:BK27"/>
    <mergeCell ref="BL24:BM27"/>
    <mergeCell ref="BN24:BO27"/>
    <mergeCell ref="BP24:BQ27"/>
    <mergeCell ref="BC29:BD29"/>
    <mergeCell ref="BE29:BF29"/>
    <mergeCell ref="BG29:BH29"/>
    <mergeCell ref="BI29:BK29"/>
    <mergeCell ref="BL29:BM29"/>
    <mergeCell ref="BC28:BD28"/>
    <mergeCell ref="BE28:BF28"/>
    <mergeCell ref="BG28:BH28"/>
    <mergeCell ref="BI28:BK28"/>
    <mergeCell ref="BL28:BM28"/>
    <mergeCell ref="BN28:BO28"/>
    <mergeCell ref="BP28:BQ28"/>
  </mergeCells>
  <printOptions horizontalCentered="1"/>
  <pageMargins left="0.11811023622047245" right="0.11811023622047245" top="0.31496062992125984" bottom="0.15748031496062992" header="0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3"/>
  <sheetViews>
    <sheetView view="pageBreakPreview" topLeftCell="A26" zoomScale="102" zoomScaleSheetLayoutView="102" workbookViewId="0">
      <selection activeCell="B20" sqref="B20"/>
    </sheetView>
  </sheetViews>
  <sheetFormatPr defaultColWidth="9.109375" defaultRowHeight="13.8" x14ac:dyDescent="0.3"/>
  <cols>
    <col min="1" max="1" width="9.44140625" style="101" customWidth="1"/>
    <col min="2" max="2" width="45.88671875" style="123" customWidth="1"/>
    <col min="3" max="3" width="5" style="101" customWidth="1"/>
    <col min="4" max="4" width="6.6640625" style="101" customWidth="1"/>
    <col min="5" max="6" width="5.109375" style="101" customWidth="1"/>
    <col min="7" max="7" width="6" style="101" customWidth="1"/>
    <col min="8" max="8" width="6.33203125" style="101" customWidth="1"/>
    <col min="9" max="9" width="7.6640625" style="101" customWidth="1"/>
    <col min="10" max="10" width="7.6640625" style="101" bestFit="1" customWidth="1"/>
    <col min="11" max="11" width="7.88671875" style="101" customWidth="1"/>
    <col min="12" max="12" width="7.44140625" style="101" customWidth="1"/>
    <col min="13" max="13" width="6.6640625" style="101" customWidth="1"/>
    <col min="14" max="14" width="5.44140625" style="97" customWidth="1"/>
    <col min="15" max="15" width="5.109375" style="97" bestFit="1" customWidth="1"/>
    <col min="16" max="16" width="5.5546875" style="97" customWidth="1"/>
    <col min="17" max="17" width="5.88671875" style="97" customWidth="1"/>
    <col min="18" max="18" width="0.109375" style="101" customWidth="1"/>
    <col min="19" max="20" width="7.44140625" style="101" customWidth="1"/>
    <col min="21" max="24" width="7.33203125" style="97" customWidth="1"/>
    <col min="25" max="16384" width="9.109375" style="101"/>
  </cols>
  <sheetData>
    <row r="1" spans="1:44" ht="16.2" thickBot="1" x14ac:dyDescent="0.35">
      <c r="A1" s="486" t="s">
        <v>169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8"/>
    </row>
    <row r="2" spans="1:44" ht="24.6" customHeight="1" x14ac:dyDescent="0.3">
      <c r="A2" s="489" t="s">
        <v>52</v>
      </c>
      <c r="B2" s="491" t="s">
        <v>53</v>
      </c>
      <c r="C2" s="494" t="s">
        <v>54</v>
      </c>
      <c r="D2" s="494"/>
      <c r="E2" s="494"/>
      <c r="F2" s="495"/>
      <c r="G2" s="496" t="s">
        <v>55</v>
      </c>
      <c r="H2" s="498" t="s">
        <v>56</v>
      </c>
      <c r="I2" s="499"/>
      <c r="J2" s="499"/>
      <c r="K2" s="499"/>
      <c r="L2" s="499"/>
      <c r="M2" s="499"/>
      <c r="N2" s="500" t="s">
        <v>57</v>
      </c>
      <c r="O2" s="500"/>
      <c r="P2" s="500"/>
      <c r="Q2" s="500"/>
      <c r="R2" s="501"/>
    </row>
    <row r="3" spans="1:44" ht="13.2" x14ac:dyDescent="0.3">
      <c r="A3" s="490"/>
      <c r="B3" s="492"/>
      <c r="C3" s="502" t="s">
        <v>58</v>
      </c>
      <c r="D3" s="502" t="s">
        <v>59</v>
      </c>
      <c r="E3" s="477" t="s">
        <v>60</v>
      </c>
      <c r="F3" s="503"/>
      <c r="G3" s="497"/>
      <c r="H3" s="504" t="s">
        <v>61</v>
      </c>
      <c r="I3" s="477" t="s">
        <v>62</v>
      </c>
      <c r="J3" s="477"/>
      <c r="K3" s="477"/>
      <c r="L3" s="478"/>
      <c r="M3" s="502" t="s">
        <v>63</v>
      </c>
      <c r="N3" s="479" t="s">
        <v>64</v>
      </c>
      <c r="O3" s="477"/>
      <c r="P3" s="477" t="s">
        <v>65</v>
      </c>
      <c r="Q3" s="477"/>
      <c r="R3" s="102"/>
    </row>
    <row r="4" spans="1:44" ht="13.2" x14ac:dyDescent="0.3">
      <c r="A4" s="490"/>
      <c r="B4" s="492"/>
      <c r="C4" s="502"/>
      <c r="D4" s="502"/>
      <c r="E4" s="505" t="s">
        <v>132</v>
      </c>
      <c r="F4" s="474" t="s">
        <v>66</v>
      </c>
      <c r="G4" s="497"/>
      <c r="H4" s="504"/>
      <c r="I4" s="476" t="s">
        <v>67</v>
      </c>
      <c r="J4" s="477" t="s">
        <v>68</v>
      </c>
      <c r="K4" s="477"/>
      <c r="L4" s="478"/>
      <c r="M4" s="502"/>
      <c r="N4" s="479" t="s">
        <v>69</v>
      </c>
      <c r="O4" s="477"/>
      <c r="P4" s="477"/>
      <c r="Q4" s="477"/>
      <c r="R4" s="480"/>
    </row>
    <row r="5" spans="1:44" ht="13.2" x14ac:dyDescent="0.3">
      <c r="A5" s="490"/>
      <c r="B5" s="492"/>
      <c r="C5" s="502"/>
      <c r="D5" s="502"/>
      <c r="E5" s="505"/>
      <c r="F5" s="475"/>
      <c r="G5" s="497"/>
      <c r="H5" s="504"/>
      <c r="I5" s="476"/>
      <c r="J5" s="481" t="s">
        <v>70</v>
      </c>
      <c r="K5" s="481" t="s">
        <v>71</v>
      </c>
      <c r="L5" s="482" t="s">
        <v>72</v>
      </c>
      <c r="M5" s="502"/>
      <c r="N5" s="237">
        <v>1</v>
      </c>
      <c r="O5" s="236">
        <f>N5+1</f>
        <v>2</v>
      </c>
      <c r="P5" s="236">
        <f>O5+1</f>
        <v>3</v>
      </c>
      <c r="Q5" s="236">
        <f>P5+1</f>
        <v>4</v>
      </c>
      <c r="R5" s="103"/>
    </row>
    <row r="6" spans="1:44" ht="13.2" x14ac:dyDescent="0.3">
      <c r="A6" s="490"/>
      <c r="B6" s="492"/>
      <c r="C6" s="502"/>
      <c r="D6" s="502"/>
      <c r="E6" s="505"/>
      <c r="F6" s="475"/>
      <c r="G6" s="497"/>
      <c r="H6" s="504"/>
      <c r="I6" s="476"/>
      <c r="J6" s="481"/>
      <c r="K6" s="481"/>
      <c r="L6" s="482"/>
      <c r="M6" s="502"/>
      <c r="N6" s="483" t="s">
        <v>73</v>
      </c>
      <c r="O6" s="484"/>
      <c r="P6" s="484"/>
      <c r="Q6" s="484"/>
      <c r="R6" s="485"/>
    </row>
    <row r="7" spans="1:44" ht="13.2" x14ac:dyDescent="0.3">
      <c r="A7" s="490"/>
      <c r="B7" s="493"/>
      <c r="C7" s="502"/>
      <c r="D7" s="502"/>
      <c r="E7" s="505"/>
      <c r="F7" s="475"/>
      <c r="G7" s="497"/>
      <c r="H7" s="504"/>
      <c r="I7" s="476"/>
      <c r="J7" s="481"/>
      <c r="K7" s="481"/>
      <c r="L7" s="482"/>
      <c r="M7" s="502"/>
      <c r="N7" s="237">
        <v>15</v>
      </c>
      <c r="O7" s="236">
        <v>15</v>
      </c>
      <c r="P7" s="236">
        <v>15</v>
      </c>
      <c r="Q7" s="236">
        <v>14</v>
      </c>
      <c r="R7" s="103"/>
    </row>
    <row r="8" spans="1:44" ht="14.4" thickBot="1" x14ac:dyDescent="0.35">
      <c r="A8" s="104">
        <v>1</v>
      </c>
      <c r="B8" s="105">
        <f>A8+1</f>
        <v>2</v>
      </c>
      <c r="C8" s="106">
        <f t="shared" ref="C8:Q8" si="0">B8+1</f>
        <v>3</v>
      </c>
      <c r="D8" s="106">
        <f t="shared" si="0"/>
        <v>4</v>
      </c>
      <c r="E8" s="106">
        <f t="shared" si="0"/>
        <v>5</v>
      </c>
      <c r="F8" s="107">
        <f t="shared" si="0"/>
        <v>6</v>
      </c>
      <c r="G8" s="108">
        <f t="shared" si="0"/>
        <v>7</v>
      </c>
      <c r="H8" s="109">
        <f t="shared" si="0"/>
        <v>8</v>
      </c>
      <c r="I8" s="106">
        <f t="shared" si="0"/>
        <v>9</v>
      </c>
      <c r="J8" s="106">
        <f t="shared" si="0"/>
        <v>10</v>
      </c>
      <c r="K8" s="106">
        <f t="shared" si="0"/>
        <v>11</v>
      </c>
      <c r="L8" s="110">
        <f t="shared" si="0"/>
        <v>12</v>
      </c>
      <c r="M8" s="111">
        <f t="shared" si="0"/>
        <v>13</v>
      </c>
      <c r="N8" s="8">
        <f>M8+1</f>
        <v>14</v>
      </c>
      <c r="O8" s="9">
        <f t="shared" si="0"/>
        <v>15</v>
      </c>
      <c r="P8" s="9">
        <f t="shared" si="0"/>
        <v>16</v>
      </c>
      <c r="Q8" s="9">
        <f t="shared" si="0"/>
        <v>17</v>
      </c>
      <c r="R8" s="112">
        <v>9</v>
      </c>
    </row>
    <row r="9" spans="1:44" s="114" customFormat="1" ht="16.2" thickBot="1" x14ac:dyDescent="0.35">
      <c r="A9" s="453" t="s">
        <v>74</v>
      </c>
      <c r="B9" s="454"/>
      <c r="C9" s="454"/>
      <c r="D9" s="454"/>
      <c r="E9" s="454"/>
      <c r="F9" s="454"/>
      <c r="G9" s="454"/>
      <c r="H9" s="454"/>
      <c r="I9" s="454"/>
      <c r="J9" s="454"/>
      <c r="K9" s="454"/>
      <c r="L9" s="454"/>
      <c r="M9" s="454"/>
      <c r="N9" s="454"/>
      <c r="O9" s="454"/>
      <c r="P9" s="454"/>
      <c r="Q9" s="455"/>
      <c r="R9" s="113"/>
      <c r="U9" s="132"/>
      <c r="V9" s="132"/>
      <c r="W9" s="132"/>
      <c r="X9" s="132"/>
    </row>
    <row r="10" spans="1:44" ht="16.2" thickBot="1" x14ac:dyDescent="0.35">
      <c r="A10" s="465" t="s">
        <v>75</v>
      </c>
      <c r="B10" s="466"/>
      <c r="C10" s="466"/>
      <c r="D10" s="466"/>
      <c r="E10" s="466"/>
      <c r="F10" s="466"/>
      <c r="G10" s="466"/>
      <c r="H10" s="466"/>
      <c r="I10" s="466"/>
      <c r="J10" s="466"/>
      <c r="K10" s="466"/>
      <c r="L10" s="466"/>
      <c r="M10" s="466"/>
      <c r="N10" s="466"/>
      <c r="O10" s="466"/>
      <c r="P10" s="466"/>
      <c r="Q10" s="473"/>
      <c r="R10" s="151"/>
      <c r="U10" s="39" t="s">
        <v>76</v>
      </c>
      <c r="V10" s="39" t="s">
        <v>77</v>
      </c>
      <c r="W10" s="39" t="s">
        <v>78</v>
      </c>
      <c r="X10" s="39" t="s">
        <v>79</v>
      </c>
    </row>
    <row r="11" spans="1:44" s="100" customFormat="1" ht="27.6" x14ac:dyDescent="0.3">
      <c r="A11" s="303" t="s">
        <v>80</v>
      </c>
      <c r="B11" s="31" t="s">
        <v>91</v>
      </c>
      <c r="C11" s="32"/>
      <c r="D11" s="32">
        <v>1</v>
      </c>
      <c r="E11" s="32"/>
      <c r="F11" s="33"/>
      <c r="G11" s="153">
        <v>4</v>
      </c>
      <c r="H11" s="34">
        <f t="shared" ref="H11:H16" si="1">G11*30</f>
        <v>120</v>
      </c>
      <c r="I11" s="35">
        <f>SUM(J11:L11)</f>
        <v>44</v>
      </c>
      <c r="J11" s="36">
        <v>30</v>
      </c>
      <c r="K11" s="36"/>
      <c r="L11" s="154">
        <v>14</v>
      </c>
      <c r="M11" s="37">
        <f t="shared" ref="M11:M16" si="2">H11-I11</f>
        <v>76</v>
      </c>
      <c r="N11" s="155">
        <v>3</v>
      </c>
      <c r="O11" s="32"/>
      <c r="P11" s="32"/>
      <c r="Q11" s="32"/>
      <c r="R11" s="152"/>
      <c r="S11" s="137">
        <f t="shared" ref="S11:S16" si="3">I11/H11</f>
        <v>0.36666666666666664</v>
      </c>
      <c r="T11" s="137" t="str">
        <f t="shared" ref="T11:T16" si="4">IF(S11&gt;50%,S11,"")</f>
        <v/>
      </c>
      <c r="U11" s="39">
        <v>4</v>
      </c>
      <c r="V11" s="39"/>
      <c r="W11" s="39"/>
      <c r="X11" s="39"/>
    </row>
    <row r="12" spans="1:44" s="215" customFormat="1" ht="27.6" x14ac:dyDescent="0.3">
      <c r="A12" s="304" t="s">
        <v>82</v>
      </c>
      <c r="B12" s="218" t="s">
        <v>146</v>
      </c>
      <c r="C12" s="21"/>
      <c r="D12" s="21">
        <v>1</v>
      </c>
      <c r="E12" s="21"/>
      <c r="F12" s="22"/>
      <c r="G12" s="23">
        <v>4</v>
      </c>
      <c r="H12" s="24">
        <f t="shared" si="1"/>
        <v>120</v>
      </c>
      <c r="I12" s="25">
        <f t="shared" ref="I12" si="5">SUM(J12:L12)</f>
        <v>44</v>
      </c>
      <c r="J12" s="26">
        <v>30</v>
      </c>
      <c r="K12" s="26"/>
      <c r="L12" s="27">
        <v>14</v>
      </c>
      <c r="M12" s="28">
        <f t="shared" si="2"/>
        <v>76</v>
      </c>
      <c r="N12" s="234">
        <v>3</v>
      </c>
      <c r="O12" s="213"/>
      <c r="P12" s="210"/>
      <c r="Q12" s="210"/>
      <c r="R12" s="216"/>
      <c r="S12" s="137">
        <f t="shared" si="3"/>
        <v>0.36666666666666664</v>
      </c>
      <c r="T12" s="137" t="str">
        <f t="shared" si="4"/>
        <v/>
      </c>
      <c r="U12" s="214">
        <v>4</v>
      </c>
      <c r="V12" s="214"/>
      <c r="W12" s="233"/>
      <c r="X12" s="214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</row>
    <row r="13" spans="1:44" s="100" customFormat="1" ht="15.6" x14ac:dyDescent="0.3">
      <c r="A13" s="304" t="s">
        <v>84</v>
      </c>
      <c r="B13" s="20" t="s">
        <v>83</v>
      </c>
      <c r="C13" s="21">
        <v>2</v>
      </c>
      <c r="D13" s="21">
        <v>1</v>
      </c>
      <c r="E13" s="21"/>
      <c r="F13" s="22"/>
      <c r="G13" s="23">
        <v>4</v>
      </c>
      <c r="H13" s="24">
        <f t="shared" si="1"/>
        <v>120</v>
      </c>
      <c r="I13" s="25">
        <f>SUM(J13:L13)</f>
        <v>46</v>
      </c>
      <c r="J13" s="26">
        <v>16</v>
      </c>
      <c r="K13" s="26"/>
      <c r="L13" s="27">
        <v>30</v>
      </c>
      <c r="M13" s="28">
        <f t="shared" si="2"/>
        <v>74</v>
      </c>
      <c r="N13" s="29">
        <v>1</v>
      </c>
      <c r="O13" s="21">
        <v>2</v>
      </c>
      <c r="P13" s="21"/>
      <c r="Q13" s="21"/>
      <c r="R13" s="152"/>
      <c r="S13" s="137">
        <f t="shared" si="3"/>
        <v>0.38333333333333336</v>
      </c>
      <c r="T13" s="137" t="str">
        <f t="shared" si="4"/>
        <v/>
      </c>
      <c r="U13" s="39">
        <v>2</v>
      </c>
      <c r="V13" s="39">
        <v>2</v>
      </c>
      <c r="W13" s="39"/>
      <c r="X13" s="39"/>
    </row>
    <row r="14" spans="1:44" s="100" customFormat="1" ht="41.4" x14ac:dyDescent="0.3">
      <c r="A14" s="304" t="s">
        <v>85</v>
      </c>
      <c r="B14" s="30" t="s">
        <v>149</v>
      </c>
      <c r="C14" s="21"/>
      <c r="D14" s="21">
        <v>1.2</v>
      </c>
      <c r="E14" s="21"/>
      <c r="F14" s="22"/>
      <c r="G14" s="23">
        <v>4</v>
      </c>
      <c r="H14" s="24">
        <f t="shared" si="1"/>
        <v>120</v>
      </c>
      <c r="I14" s="25">
        <f>SUM(J14:L14)</f>
        <v>60</v>
      </c>
      <c r="J14" s="26">
        <v>14</v>
      </c>
      <c r="K14" s="26"/>
      <c r="L14" s="27">
        <v>46</v>
      </c>
      <c r="M14" s="28">
        <f t="shared" si="2"/>
        <v>60</v>
      </c>
      <c r="N14" s="29">
        <v>2</v>
      </c>
      <c r="O14" s="21">
        <v>2</v>
      </c>
      <c r="P14" s="21"/>
      <c r="Q14" s="21"/>
      <c r="R14" s="152"/>
      <c r="S14" s="137">
        <f t="shared" si="3"/>
        <v>0.5</v>
      </c>
      <c r="T14" s="137" t="str">
        <f t="shared" si="4"/>
        <v/>
      </c>
      <c r="U14" s="39">
        <v>2</v>
      </c>
      <c r="V14" s="39">
        <v>2</v>
      </c>
      <c r="W14" s="39"/>
      <c r="X14" s="39"/>
    </row>
    <row r="15" spans="1:44" s="100" customFormat="1" ht="15.6" x14ac:dyDescent="0.3">
      <c r="A15" s="304" t="s">
        <v>87</v>
      </c>
      <c r="B15" s="30" t="s">
        <v>86</v>
      </c>
      <c r="C15" s="21">
        <v>2</v>
      </c>
      <c r="D15" s="21">
        <v>1</v>
      </c>
      <c r="E15" s="21"/>
      <c r="F15" s="22"/>
      <c r="G15" s="23">
        <v>4</v>
      </c>
      <c r="H15" s="24">
        <f t="shared" si="1"/>
        <v>120</v>
      </c>
      <c r="I15" s="25">
        <f>SUM(J15:L15)</f>
        <v>60</v>
      </c>
      <c r="J15" s="26">
        <v>16</v>
      </c>
      <c r="K15" s="26"/>
      <c r="L15" s="27">
        <v>44</v>
      </c>
      <c r="M15" s="28">
        <f t="shared" si="2"/>
        <v>60</v>
      </c>
      <c r="N15" s="29">
        <v>2</v>
      </c>
      <c r="O15" s="21">
        <v>2</v>
      </c>
      <c r="P15" s="21"/>
      <c r="Q15" s="21"/>
      <c r="R15" s="152"/>
      <c r="S15" s="137">
        <f t="shared" si="3"/>
        <v>0.5</v>
      </c>
      <c r="T15" s="137" t="str">
        <f t="shared" si="4"/>
        <v/>
      </c>
      <c r="U15" s="39">
        <v>2</v>
      </c>
      <c r="V15" s="39">
        <v>2</v>
      </c>
      <c r="W15" s="39"/>
      <c r="X15" s="39"/>
    </row>
    <row r="16" spans="1:44" s="215" customFormat="1" ht="15.6" x14ac:dyDescent="0.3">
      <c r="A16" s="304" t="s">
        <v>88</v>
      </c>
      <c r="B16" s="209" t="s">
        <v>144</v>
      </c>
      <c r="C16" s="349">
        <v>3</v>
      </c>
      <c r="D16" s="349">
        <v>1.2</v>
      </c>
      <c r="E16" s="210"/>
      <c r="F16" s="211"/>
      <c r="G16" s="244">
        <v>5</v>
      </c>
      <c r="H16" s="24">
        <f t="shared" si="1"/>
        <v>150</v>
      </c>
      <c r="I16" s="25">
        <f>SUM(J16:L16)</f>
        <v>60</v>
      </c>
      <c r="J16" s="212"/>
      <c r="K16" s="212"/>
      <c r="L16" s="245">
        <v>60</v>
      </c>
      <c r="M16" s="28">
        <f t="shared" si="2"/>
        <v>90</v>
      </c>
      <c r="N16" s="234">
        <v>2</v>
      </c>
      <c r="O16" s="212">
        <v>1</v>
      </c>
      <c r="P16" s="210">
        <v>1</v>
      </c>
      <c r="Q16" s="210"/>
      <c r="R16" s="216"/>
      <c r="S16" s="137">
        <f t="shared" si="3"/>
        <v>0.4</v>
      </c>
      <c r="T16" s="137" t="str">
        <f t="shared" si="4"/>
        <v/>
      </c>
      <c r="U16" s="214">
        <v>2</v>
      </c>
      <c r="V16" s="214">
        <v>1</v>
      </c>
      <c r="W16" s="233">
        <v>2</v>
      </c>
      <c r="X16" s="214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</row>
    <row r="17" spans="1:44" s="100" customFormat="1" ht="15.6" x14ac:dyDescent="0.3">
      <c r="A17" s="304" t="s">
        <v>90</v>
      </c>
      <c r="B17" s="10" t="s">
        <v>81</v>
      </c>
      <c r="C17" s="11"/>
      <c r="D17" s="12">
        <v>2</v>
      </c>
      <c r="E17" s="11"/>
      <c r="F17" s="13"/>
      <c r="G17" s="302">
        <v>4</v>
      </c>
      <c r="H17" s="14">
        <f t="shared" ref="H17:H18" si="6">G17*30</f>
        <v>120</v>
      </c>
      <c r="I17" s="15">
        <f t="shared" ref="I17:I18" si="7">SUM(J17:L17)</f>
        <v>44</v>
      </c>
      <c r="J17" s="16">
        <v>30</v>
      </c>
      <c r="K17" s="16"/>
      <c r="L17" s="17">
        <v>14</v>
      </c>
      <c r="M17" s="18">
        <f t="shared" ref="M17:M18" si="8">H17-I17</f>
        <v>76</v>
      </c>
      <c r="N17" s="19"/>
      <c r="O17" s="12">
        <v>3</v>
      </c>
      <c r="P17" s="11"/>
      <c r="Q17" s="11"/>
      <c r="R17" s="152"/>
      <c r="S17" s="137">
        <f t="shared" ref="S17:S20" si="9">I17/H17</f>
        <v>0.36666666666666664</v>
      </c>
      <c r="T17" s="137" t="str">
        <f t="shared" ref="T17:T18" si="10">IF(S17&gt;50%,S17,"")</f>
        <v/>
      </c>
      <c r="U17" s="39"/>
      <c r="V17" s="39">
        <v>4</v>
      </c>
      <c r="W17" s="39"/>
      <c r="X17" s="39"/>
    </row>
    <row r="18" spans="1:44" s="100" customFormat="1" ht="15.6" x14ac:dyDescent="0.3">
      <c r="A18" s="304" t="s">
        <v>191</v>
      </c>
      <c r="B18" s="20" t="s">
        <v>89</v>
      </c>
      <c r="C18" s="21"/>
      <c r="D18" s="21">
        <v>2</v>
      </c>
      <c r="E18" s="21"/>
      <c r="F18" s="22"/>
      <c r="G18" s="23">
        <v>4</v>
      </c>
      <c r="H18" s="24">
        <f t="shared" si="6"/>
        <v>120</v>
      </c>
      <c r="I18" s="25">
        <f t="shared" si="7"/>
        <v>44</v>
      </c>
      <c r="J18" s="26">
        <v>30</v>
      </c>
      <c r="K18" s="26"/>
      <c r="L18" s="27">
        <v>14</v>
      </c>
      <c r="M18" s="28">
        <f t="shared" si="8"/>
        <v>76</v>
      </c>
      <c r="N18" s="29"/>
      <c r="O18" s="21">
        <v>3</v>
      </c>
      <c r="P18" s="21"/>
      <c r="Q18" s="21"/>
      <c r="R18" s="152"/>
      <c r="S18" s="137">
        <f t="shared" si="9"/>
        <v>0.36666666666666664</v>
      </c>
      <c r="T18" s="137" t="str">
        <f t="shared" si="10"/>
        <v/>
      </c>
      <c r="U18" s="39"/>
      <c r="V18" s="39">
        <v>4</v>
      </c>
      <c r="W18" s="39"/>
      <c r="X18" s="39"/>
    </row>
    <row r="19" spans="1:44" s="215" customFormat="1" ht="15.6" x14ac:dyDescent="0.3">
      <c r="A19" s="219" t="s">
        <v>145</v>
      </c>
      <c r="B19" s="343" t="s">
        <v>190</v>
      </c>
      <c r="C19" s="220"/>
      <c r="D19" s="220">
        <v>2</v>
      </c>
      <c r="E19" s="220"/>
      <c r="F19" s="221"/>
      <c r="G19" s="340">
        <v>3</v>
      </c>
      <c r="H19" s="223">
        <f t="shared" ref="H19" si="11">G19*30</f>
        <v>90</v>
      </c>
      <c r="I19" s="35">
        <f>SUM(J19:L19)</f>
        <v>30</v>
      </c>
      <c r="J19" s="341">
        <v>16</v>
      </c>
      <c r="K19" s="224"/>
      <c r="L19" s="225">
        <v>14</v>
      </c>
      <c r="M19" s="226">
        <f t="shared" ref="M19" si="12">H19-I19</f>
        <v>60</v>
      </c>
      <c r="N19" s="227"/>
      <c r="O19" s="341">
        <v>2</v>
      </c>
      <c r="P19" s="220"/>
      <c r="Q19" s="220"/>
      <c r="R19" s="216"/>
      <c r="S19" s="137">
        <f t="shared" ref="S19" si="13">I19/H19</f>
        <v>0.33333333333333331</v>
      </c>
      <c r="T19" s="137" t="str">
        <f t="shared" ref="T19" si="14">IF(S19&gt;50%,S19,"")</f>
        <v/>
      </c>
      <c r="U19" s="214"/>
      <c r="V19" s="342">
        <v>3</v>
      </c>
      <c r="W19" s="214"/>
      <c r="X19" s="233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</row>
    <row r="20" spans="1:44" s="215" customFormat="1" ht="28.2" thickBot="1" x14ac:dyDescent="0.35">
      <c r="A20" s="219" t="s">
        <v>147</v>
      </c>
      <c r="B20" s="20" t="s">
        <v>150</v>
      </c>
      <c r="C20" s="220"/>
      <c r="D20" s="220">
        <v>4</v>
      </c>
      <c r="E20" s="220"/>
      <c r="F20" s="221"/>
      <c r="G20" s="222">
        <v>3</v>
      </c>
      <c r="H20" s="223">
        <f t="shared" ref="H20" si="15">G20*30</f>
        <v>90</v>
      </c>
      <c r="I20" s="35">
        <f>SUM(J20:L20)</f>
        <v>30</v>
      </c>
      <c r="J20" s="224">
        <v>16</v>
      </c>
      <c r="K20" s="224"/>
      <c r="L20" s="225">
        <v>14</v>
      </c>
      <c r="M20" s="226">
        <f t="shared" ref="M20" si="16">H20-I20</f>
        <v>60</v>
      </c>
      <c r="N20" s="227"/>
      <c r="O20" s="228"/>
      <c r="P20" s="220"/>
      <c r="Q20" s="220">
        <v>2</v>
      </c>
      <c r="R20" s="216"/>
      <c r="S20" s="137">
        <f t="shared" si="9"/>
        <v>0.33333333333333331</v>
      </c>
      <c r="T20" s="137" t="str">
        <f t="shared" ref="T20" si="17">IF(S20&gt;50%,S20,"")</f>
        <v/>
      </c>
      <c r="U20" s="214"/>
      <c r="V20" s="214"/>
      <c r="W20" s="214"/>
      <c r="X20" s="46">
        <v>3</v>
      </c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</row>
    <row r="21" spans="1:44" s="100" customFormat="1" ht="16.2" thickBot="1" x14ac:dyDescent="0.35">
      <c r="A21" s="458" t="s">
        <v>92</v>
      </c>
      <c r="B21" s="459"/>
      <c r="C21" s="156">
        <v>3</v>
      </c>
      <c r="D21" s="156">
        <v>12</v>
      </c>
      <c r="E21" s="156"/>
      <c r="F21" s="206"/>
      <c r="G21" s="207">
        <f t="shared" ref="G21:Q21" si="18">SUM(G11:G20)</f>
        <v>39</v>
      </c>
      <c r="H21" s="208">
        <f t="shared" si="18"/>
        <v>1170</v>
      </c>
      <c r="I21" s="188">
        <f t="shared" si="18"/>
        <v>462</v>
      </c>
      <c r="J21" s="188">
        <f t="shared" si="18"/>
        <v>198</v>
      </c>
      <c r="K21" s="188">
        <f t="shared" si="18"/>
        <v>0</v>
      </c>
      <c r="L21" s="188">
        <f t="shared" si="18"/>
        <v>264</v>
      </c>
      <c r="M21" s="186">
        <f t="shared" si="18"/>
        <v>708</v>
      </c>
      <c r="N21" s="229">
        <f t="shared" si="18"/>
        <v>13</v>
      </c>
      <c r="O21" s="157">
        <f t="shared" si="18"/>
        <v>15</v>
      </c>
      <c r="P21" s="157">
        <f t="shared" si="18"/>
        <v>1</v>
      </c>
      <c r="Q21" s="230">
        <f t="shared" si="18"/>
        <v>2</v>
      </c>
      <c r="R21" s="158" t="e">
        <f>SUM(#REF!)</f>
        <v>#REF!</v>
      </c>
      <c r="U21" s="39"/>
      <c r="V21" s="39"/>
      <c r="W21" s="39"/>
      <c r="X21" s="39"/>
    </row>
    <row r="22" spans="1:44" s="114" customFormat="1" ht="16.2" thickBot="1" x14ac:dyDescent="0.35">
      <c r="A22" s="453" t="s">
        <v>93</v>
      </c>
      <c r="B22" s="454"/>
      <c r="C22" s="454"/>
      <c r="D22" s="454"/>
      <c r="E22" s="454"/>
      <c r="F22" s="454"/>
      <c r="G22" s="454"/>
      <c r="H22" s="454"/>
      <c r="I22" s="454"/>
      <c r="J22" s="454"/>
      <c r="K22" s="454"/>
      <c r="L22" s="454"/>
      <c r="M22" s="454"/>
      <c r="N22" s="454"/>
      <c r="O22" s="454"/>
      <c r="P22" s="454"/>
      <c r="Q22" s="460"/>
      <c r="R22" s="38"/>
      <c r="U22" s="39"/>
      <c r="V22" s="39"/>
      <c r="W22" s="39"/>
      <c r="X22" s="39"/>
    </row>
    <row r="23" spans="1:44" s="100" customFormat="1" ht="16.2" thickBot="1" x14ac:dyDescent="0.35">
      <c r="A23" s="461" t="s">
        <v>94</v>
      </c>
      <c r="B23" s="462"/>
      <c r="C23" s="159"/>
      <c r="D23" s="159">
        <v>1</v>
      </c>
      <c r="E23" s="159"/>
      <c r="F23" s="160"/>
      <c r="G23" s="161">
        <f t="shared" ref="G23:Q23" si="19">SUM(G24:G24)</f>
        <v>4</v>
      </c>
      <c r="H23" s="162">
        <f t="shared" si="19"/>
        <v>120</v>
      </c>
      <c r="I23" s="163">
        <f t="shared" si="19"/>
        <v>44</v>
      </c>
      <c r="J23" s="283"/>
      <c r="K23" s="283"/>
      <c r="L23" s="290"/>
      <c r="M23" s="165">
        <f t="shared" si="19"/>
        <v>76</v>
      </c>
      <c r="N23" s="166">
        <f t="shared" si="19"/>
        <v>0</v>
      </c>
      <c r="O23" s="166">
        <f t="shared" si="19"/>
        <v>0</v>
      </c>
      <c r="P23" s="166">
        <f t="shared" si="19"/>
        <v>3</v>
      </c>
      <c r="Q23" s="164">
        <f t="shared" si="19"/>
        <v>0</v>
      </c>
      <c r="R23" s="75"/>
      <c r="U23" s="39"/>
      <c r="V23" s="39"/>
      <c r="W23" s="39"/>
      <c r="X23" s="39"/>
    </row>
    <row r="24" spans="1:44" s="116" customFormat="1" ht="28.2" thickBot="1" x14ac:dyDescent="0.35">
      <c r="A24" s="246" t="s">
        <v>156</v>
      </c>
      <c r="B24" s="40" t="s">
        <v>95</v>
      </c>
      <c r="C24" s="41"/>
      <c r="D24" s="41">
        <v>3</v>
      </c>
      <c r="E24" s="41"/>
      <c r="F24" s="42"/>
      <c r="G24" s="280">
        <v>4</v>
      </c>
      <c r="H24" s="34">
        <f>G24*30</f>
        <v>120</v>
      </c>
      <c r="I24" s="325">
        <v>44</v>
      </c>
      <c r="J24" s="291"/>
      <c r="K24" s="291"/>
      <c r="L24" s="292"/>
      <c r="M24" s="43">
        <f>H24-I24</f>
        <v>76</v>
      </c>
      <c r="N24" s="44"/>
      <c r="O24" s="41"/>
      <c r="P24" s="324">
        <v>3</v>
      </c>
      <c r="Q24" s="167"/>
      <c r="R24" s="45"/>
      <c r="S24" s="115">
        <f>I24/H24</f>
        <v>0.36666666666666664</v>
      </c>
      <c r="T24" s="115" t="str">
        <f t="shared" ref="T24" si="20">IF(S24&gt;50%,S24,"")</f>
        <v/>
      </c>
      <c r="U24" s="46"/>
      <c r="V24" s="46"/>
      <c r="W24" s="308">
        <v>4</v>
      </c>
      <c r="X24" s="46"/>
    </row>
    <row r="25" spans="1:44" s="100" customFormat="1" ht="14.4" thickBot="1" x14ac:dyDescent="0.35">
      <c r="A25" s="463" t="s">
        <v>177</v>
      </c>
      <c r="B25" s="464"/>
      <c r="C25" s="168">
        <f>C21+C23</f>
        <v>3</v>
      </c>
      <c r="D25" s="168">
        <f>D21+D23</f>
        <v>13</v>
      </c>
      <c r="E25" s="168">
        <f t="shared" ref="E25:F25" si="21">E21+E23</f>
        <v>0</v>
      </c>
      <c r="F25" s="168">
        <f t="shared" si="21"/>
        <v>0</v>
      </c>
      <c r="G25" s="170">
        <f>SUM(G21,G23)</f>
        <v>43</v>
      </c>
      <c r="H25" s="171">
        <f t="shared" ref="H25:Q25" si="22">SUM(H21,H23)</f>
        <v>1290</v>
      </c>
      <c r="I25" s="145">
        <f t="shared" si="22"/>
        <v>506</v>
      </c>
      <c r="J25" s="286"/>
      <c r="K25" s="286"/>
      <c r="L25" s="293"/>
      <c r="M25" s="170">
        <f t="shared" si="22"/>
        <v>784</v>
      </c>
      <c r="N25" s="171">
        <f t="shared" si="22"/>
        <v>13</v>
      </c>
      <c r="O25" s="145">
        <f t="shared" si="22"/>
        <v>15</v>
      </c>
      <c r="P25" s="145">
        <f t="shared" si="22"/>
        <v>4</v>
      </c>
      <c r="Q25" s="172">
        <f t="shared" si="22"/>
        <v>2</v>
      </c>
      <c r="R25" s="173"/>
      <c r="U25" s="46"/>
      <c r="V25" s="46"/>
      <c r="W25" s="46"/>
      <c r="X25" s="46"/>
    </row>
    <row r="26" spans="1:44" s="114" customFormat="1" ht="16.2" thickBot="1" x14ac:dyDescent="0.35">
      <c r="A26" s="453" t="s">
        <v>96</v>
      </c>
      <c r="B26" s="454"/>
      <c r="C26" s="454"/>
      <c r="D26" s="454"/>
      <c r="E26" s="454"/>
      <c r="F26" s="454"/>
      <c r="G26" s="454"/>
      <c r="H26" s="454"/>
      <c r="I26" s="454"/>
      <c r="J26" s="454"/>
      <c r="K26" s="454"/>
      <c r="L26" s="454"/>
      <c r="M26" s="454"/>
      <c r="N26" s="454"/>
      <c r="O26" s="454"/>
      <c r="P26" s="454"/>
      <c r="Q26" s="460"/>
      <c r="R26" s="47">
        <f t="shared" ref="R26" si="23">SUM(R25:R25)</f>
        <v>0</v>
      </c>
      <c r="U26" s="39"/>
      <c r="V26" s="39"/>
      <c r="W26" s="39"/>
      <c r="X26" s="39"/>
    </row>
    <row r="27" spans="1:44" s="114" customFormat="1" ht="16.2" thickBot="1" x14ac:dyDescent="0.35">
      <c r="A27" s="465" t="s">
        <v>97</v>
      </c>
      <c r="B27" s="466"/>
      <c r="C27" s="466"/>
      <c r="D27" s="466"/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6"/>
      <c r="P27" s="466"/>
      <c r="Q27" s="466"/>
      <c r="R27" s="48">
        <f t="shared" ref="R27" si="24">SUM(R25:R26)</f>
        <v>0</v>
      </c>
      <c r="U27" s="39"/>
      <c r="V27" s="39"/>
      <c r="W27" s="39"/>
      <c r="X27" s="39"/>
    </row>
    <row r="28" spans="1:44" s="100" customFormat="1" ht="15.6" x14ac:dyDescent="0.3">
      <c r="A28" s="49" t="s">
        <v>98</v>
      </c>
      <c r="B28" s="20" t="s">
        <v>100</v>
      </c>
      <c r="C28" s="56">
        <v>1</v>
      </c>
      <c r="D28" s="56"/>
      <c r="E28" s="56"/>
      <c r="F28" s="57"/>
      <c r="G28" s="314">
        <v>3</v>
      </c>
      <c r="H28" s="24">
        <f>G28*30</f>
        <v>90</v>
      </c>
      <c r="I28" s="15">
        <f t="shared" ref="I28:I29" si="25">SUM(J28:L28)</f>
        <v>30</v>
      </c>
      <c r="J28" s="317">
        <v>16</v>
      </c>
      <c r="K28" s="56"/>
      <c r="L28" s="318">
        <v>14</v>
      </c>
      <c r="M28" s="59">
        <f>H28-I28</f>
        <v>60</v>
      </c>
      <c r="N28" s="317">
        <v>2</v>
      </c>
      <c r="O28" s="21"/>
      <c r="P28" s="21"/>
      <c r="Q28" s="21"/>
      <c r="R28" s="117"/>
      <c r="S28" s="137">
        <f>I28/H28</f>
        <v>0.33333333333333331</v>
      </c>
      <c r="T28" s="137" t="str">
        <f>IF(S28&gt;50%,S28,"")</f>
        <v/>
      </c>
      <c r="U28" s="308">
        <v>3</v>
      </c>
      <c r="V28" s="46"/>
      <c r="W28" s="46"/>
      <c r="X28" s="46"/>
    </row>
    <row r="29" spans="1:44" s="100" customFormat="1" ht="15.6" x14ac:dyDescent="0.3">
      <c r="A29" s="49" t="s">
        <v>99</v>
      </c>
      <c r="B29" s="20" t="s">
        <v>102</v>
      </c>
      <c r="C29" s="56"/>
      <c r="D29" s="56">
        <v>1</v>
      </c>
      <c r="E29" s="56"/>
      <c r="F29" s="57"/>
      <c r="G29" s="58">
        <v>4</v>
      </c>
      <c r="H29" s="24">
        <f>G29*30</f>
        <v>120</v>
      </c>
      <c r="I29" s="15">
        <f t="shared" si="25"/>
        <v>46</v>
      </c>
      <c r="J29" s="56"/>
      <c r="K29" s="56">
        <v>46</v>
      </c>
      <c r="L29" s="57"/>
      <c r="M29" s="59">
        <f>H29-I29</f>
        <v>74</v>
      </c>
      <c r="N29" s="239">
        <v>3</v>
      </c>
      <c r="O29" s="56"/>
      <c r="P29" s="56"/>
      <c r="Q29" s="56"/>
      <c r="R29" s="60"/>
      <c r="S29" s="137">
        <f>I29/H29</f>
        <v>0.38333333333333336</v>
      </c>
      <c r="T29" s="137" t="str">
        <f>IF(S29&gt;50%,S29,"")</f>
        <v/>
      </c>
      <c r="U29" s="46">
        <v>4</v>
      </c>
      <c r="V29" s="46"/>
      <c r="W29" s="46"/>
      <c r="X29" s="46"/>
    </row>
    <row r="30" spans="1:44" s="100" customFormat="1" ht="15.6" x14ac:dyDescent="0.3">
      <c r="A30" s="312" t="s">
        <v>101</v>
      </c>
      <c r="B30" s="351" t="s">
        <v>107</v>
      </c>
      <c r="C30" s="319"/>
      <c r="D30" s="348">
        <v>1</v>
      </c>
      <c r="E30" s="319"/>
      <c r="F30" s="320"/>
      <c r="G30" s="314">
        <v>3</v>
      </c>
      <c r="H30" s="24">
        <f>G30*30</f>
        <v>90</v>
      </c>
      <c r="I30" s="15">
        <f t="shared" ref="I30" si="26">SUM(J30:L30)</f>
        <v>30</v>
      </c>
      <c r="J30" s="317">
        <v>16</v>
      </c>
      <c r="K30" s="56"/>
      <c r="L30" s="318">
        <v>14</v>
      </c>
      <c r="M30" s="59">
        <f>H30-I30</f>
        <v>60</v>
      </c>
      <c r="N30" s="317">
        <v>2</v>
      </c>
      <c r="O30" s="56"/>
      <c r="P30" s="319"/>
      <c r="Q30" s="319"/>
      <c r="R30" s="321"/>
      <c r="S30" s="137">
        <f>I30/H30</f>
        <v>0.33333333333333331</v>
      </c>
      <c r="T30" s="137" t="str">
        <f>IF(S30&gt;50%,S30,"")</f>
        <v/>
      </c>
      <c r="U30" s="308">
        <v>3</v>
      </c>
      <c r="V30" s="46"/>
      <c r="W30" s="46"/>
      <c r="X30" s="46"/>
    </row>
    <row r="31" spans="1:44" s="100" customFormat="1" ht="15.6" x14ac:dyDescent="0.3">
      <c r="A31" s="312" t="s">
        <v>103</v>
      </c>
      <c r="B31" s="10" t="s">
        <v>47</v>
      </c>
      <c r="C31" s="50">
        <v>2</v>
      </c>
      <c r="D31" s="51">
        <v>1</v>
      </c>
      <c r="E31" s="12"/>
      <c r="F31" s="52"/>
      <c r="G31" s="315">
        <v>5</v>
      </c>
      <c r="H31" s="14">
        <f t="shared" ref="H31" si="27">G31*30</f>
        <v>150</v>
      </c>
      <c r="I31" s="15">
        <f>SUM(J31:L31)</f>
        <v>74</v>
      </c>
      <c r="J31" s="316">
        <v>34</v>
      </c>
      <c r="K31" s="73"/>
      <c r="L31" s="74">
        <v>40</v>
      </c>
      <c r="M31" s="18">
        <f t="shared" ref="M31" si="28">H31-I31</f>
        <v>76</v>
      </c>
      <c r="N31" s="19">
        <v>2</v>
      </c>
      <c r="O31" s="56">
        <v>3</v>
      </c>
      <c r="P31" s="12"/>
      <c r="Q31" s="12"/>
      <c r="R31" s="55"/>
      <c r="S31" s="137">
        <f>I31/H31</f>
        <v>0.49333333333333335</v>
      </c>
      <c r="T31" s="137" t="str">
        <f>IF(S31&gt;50%,S31,"")</f>
        <v/>
      </c>
      <c r="U31" s="308">
        <v>1</v>
      </c>
      <c r="V31" s="305">
        <v>4</v>
      </c>
      <c r="W31" s="46"/>
      <c r="X31" s="46"/>
    </row>
    <row r="32" spans="1:44" s="100" customFormat="1" ht="15.6" x14ac:dyDescent="0.3">
      <c r="A32" s="312" t="s">
        <v>105</v>
      </c>
      <c r="B32" s="313" t="s">
        <v>180</v>
      </c>
      <c r="C32" s="347">
        <v>2</v>
      </c>
      <c r="D32" s="21"/>
      <c r="E32" s="21"/>
      <c r="F32" s="22"/>
      <c r="G32" s="326">
        <v>5</v>
      </c>
      <c r="H32" s="24">
        <f>G32*30</f>
        <v>150</v>
      </c>
      <c r="I32" s="25">
        <f>SUM(J32:L32)</f>
        <v>74</v>
      </c>
      <c r="J32" s="345">
        <v>40</v>
      </c>
      <c r="K32" s="26"/>
      <c r="L32" s="346">
        <v>34</v>
      </c>
      <c r="M32" s="28">
        <f>H32-I32</f>
        <v>76</v>
      </c>
      <c r="N32" s="29"/>
      <c r="O32" s="347">
        <v>5</v>
      </c>
      <c r="P32" s="21"/>
      <c r="Q32" s="21"/>
      <c r="R32" s="152"/>
      <c r="S32" s="137">
        <f>I32/H32</f>
        <v>0.49333333333333335</v>
      </c>
      <c r="T32" s="137" t="str">
        <f>IF(S32&gt;50%,S32,"")</f>
        <v/>
      </c>
      <c r="U32" s="39"/>
      <c r="V32" s="344">
        <v>5</v>
      </c>
      <c r="W32" s="39"/>
      <c r="X32" s="39"/>
    </row>
    <row r="33" spans="1:24" s="100" customFormat="1" ht="27.6" x14ac:dyDescent="0.3">
      <c r="A33" s="312" t="s">
        <v>106</v>
      </c>
      <c r="B33" s="30" t="s">
        <v>104</v>
      </c>
      <c r="C33" s="61"/>
      <c r="D33" s="21">
        <v>3</v>
      </c>
      <c r="E33" s="62"/>
      <c r="F33" s="63"/>
      <c r="G33" s="23">
        <v>4</v>
      </c>
      <c r="H33" s="24">
        <f t="shared" ref="H33:H45" si="29">G33*30</f>
        <v>120</v>
      </c>
      <c r="I33" s="25">
        <f t="shared" ref="I33:I34" si="30">SUM(J33:L33)</f>
        <v>46</v>
      </c>
      <c r="J33" s="53">
        <v>24</v>
      </c>
      <c r="K33" s="53"/>
      <c r="L33" s="54">
        <v>22</v>
      </c>
      <c r="M33" s="28">
        <f t="shared" ref="M33:M45" si="31">H33-I33</f>
        <v>74</v>
      </c>
      <c r="N33" s="64"/>
      <c r="O33" s="62"/>
      <c r="P33" s="56">
        <v>3</v>
      </c>
      <c r="Q33" s="62"/>
      <c r="R33" s="60"/>
      <c r="S33" s="137">
        <f t="shared" ref="S33:S41" si="32">I33/H33</f>
        <v>0.38333333333333336</v>
      </c>
      <c r="T33" s="137" t="str">
        <f t="shared" ref="T33:T41" si="33">IF(S33&gt;50%,S33,"")</f>
        <v/>
      </c>
      <c r="U33" s="46"/>
      <c r="V33" s="46"/>
      <c r="W33" s="46">
        <v>4</v>
      </c>
      <c r="X33" s="46"/>
    </row>
    <row r="34" spans="1:24" s="100" customFormat="1" ht="27.6" x14ac:dyDescent="0.3">
      <c r="A34" s="312" t="s">
        <v>108</v>
      </c>
      <c r="B34" s="313" t="s">
        <v>183</v>
      </c>
      <c r="C34" s="61">
        <v>3</v>
      </c>
      <c r="D34" s="21"/>
      <c r="E34" s="62"/>
      <c r="F34" s="63"/>
      <c r="G34" s="23">
        <v>3</v>
      </c>
      <c r="H34" s="24">
        <f t="shared" si="29"/>
        <v>90</v>
      </c>
      <c r="I34" s="25">
        <f t="shared" si="30"/>
        <v>30</v>
      </c>
      <c r="J34" s="53">
        <v>16</v>
      </c>
      <c r="K34" s="53"/>
      <c r="L34" s="54">
        <v>14</v>
      </c>
      <c r="M34" s="28">
        <f t="shared" si="31"/>
        <v>60</v>
      </c>
      <c r="N34" s="64"/>
      <c r="O34" s="62"/>
      <c r="P34" s="56">
        <v>2</v>
      </c>
      <c r="Q34" s="62"/>
      <c r="R34" s="60"/>
      <c r="S34" s="137">
        <f t="shared" si="32"/>
        <v>0.33333333333333331</v>
      </c>
      <c r="T34" s="137" t="str">
        <f t="shared" si="33"/>
        <v/>
      </c>
      <c r="U34" s="46"/>
      <c r="V34" s="46"/>
      <c r="W34" s="46">
        <v>3</v>
      </c>
      <c r="X34" s="46"/>
    </row>
    <row r="35" spans="1:24" s="100" customFormat="1" ht="15.6" x14ac:dyDescent="0.3">
      <c r="A35" s="312" t="s">
        <v>109</v>
      </c>
      <c r="B35" s="30" t="s">
        <v>151</v>
      </c>
      <c r="C35" s="62">
        <v>3</v>
      </c>
      <c r="D35" s="62"/>
      <c r="E35" s="62"/>
      <c r="F35" s="63"/>
      <c r="G35" s="23">
        <v>3</v>
      </c>
      <c r="H35" s="24">
        <f>G35*30</f>
        <v>90</v>
      </c>
      <c r="I35" s="25">
        <f>SUM(J35:L35)</f>
        <v>30</v>
      </c>
      <c r="J35" s="53">
        <v>16</v>
      </c>
      <c r="K35" s="53">
        <v>14</v>
      </c>
      <c r="L35" s="54"/>
      <c r="M35" s="28">
        <f>H35-I35</f>
        <v>60</v>
      </c>
      <c r="N35" s="24"/>
      <c r="O35" s="73"/>
      <c r="P35" s="73">
        <v>2</v>
      </c>
      <c r="Q35" s="73"/>
      <c r="R35" s="67"/>
      <c r="S35" s="137">
        <f>I35/H35</f>
        <v>0.33333333333333331</v>
      </c>
      <c r="T35" s="137" t="str">
        <f>IF(S35&gt;50%,S35,"")</f>
        <v/>
      </c>
      <c r="U35" s="46"/>
      <c r="V35" s="46"/>
      <c r="W35" s="46">
        <v>3</v>
      </c>
      <c r="X35" s="46"/>
    </row>
    <row r="36" spans="1:24" s="100" customFormat="1" ht="15.6" x14ac:dyDescent="0.3">
      <c r="A36" s="312" t="s">
        <v>110</v>
      </c>
      <c r="B36" s="30" t="s">
        <v>49</v>
      </c>
      <c r="C36" s="62">
        <v>3</v>
      </c>
      <c r="D36" s="62"/>
      <c r="E36" s="62">
        <v>3</v>
      </c>
      <c r="F36" s="63"/>
      <c r="G36" s="23">
        <v>5</v>
      </c>
      <c r="H36" s="24">
        <f>G36*30</f>
        <v>150</v>
      </c>
      <c r="I36" s="25">
        <f>SUM(J36:L36)</f>
        <v>60</v>
      </c>
      <c r="J36" s="53">
        <v>30</v>
      </c>
      <c r="K36" s="53">
        <v>30</v>
      </c>
      <c r="L36" s="54"/>
      <c r="M36" s="28">
        <f>H36-I36</f>
        <v>90</v>
      </c>
      <c r="N36" s="24"/>
      <c r="O36" s="73"/>
      <c r="P36" s="73">
        <v>4</v>
      </c>
      <c r="Q36" s="73"/>
      <c r="R36" s="68"/>
      <c r="S36" s="137">
        <f>I36/H36</f>
        <v>0.4</v>
      </c>
      <c r="T36" s="137" t="str">
        <f>IF(S36&gt;50%,S36,"")</f>
        <v/>
      </c>
      <c r="U36" s="46"/>
      <c r="V36" s="46"/>
      <c r="W36" s="46">
        <v>5</v>
      </c>
      <c r="X36" s="46"/>
    </row>
    <row r="37" spans="1:24" s="100" customFormat="1" ht="27.6" x14ac:dyDescent="0.3">
      <c r="A37" s="312" t="s">
        <v>111</v>
      </c>
      <c r="B37" s="313" t="s">
        <v>184</v>
      </c>
      <c r="C37" s="62"/>
      <c r="D37" s="306">
        <v>3</v>
      </c>
      <c r="E37" s="62"/>
      <c r="F37" s="63"/>
      <c r="G37" s="23">
        <v>3</v>
      </c>
      <c r="H37" s="24">
        <f>G37*30</f>
        <v>90</v>
      </c>
      <c r="I37" s="25">
        <f>SUM(J37:L37)</f>
        <v>30</v>
      </c>
      <c r="J37" s="309">
        <v>16</v>
      </c>
      <c r="K37" s="53"/>
      <c r="L37" s="310">
        <v>14</v>
      </c>
      <c r="M37" s="28">
        <f>H37-I37</f>
        <v>60</v>
      </c>
      <c r="N37" s="239"/>
      <c r="O37" s="53"/>
      <c r="P37" s="309">
        <v>2</v>
      </c>
      <c r="Q37" s="311"/>
      <c r="R37" s="66"/>
      <c r="S37" s="137">
        <f>I37/H37</f>
        <v>0.33333333333333331</v>
      </c>
      <c r="T37" s="137" t="str">
        <f>IF(S37&gt;50%,S37,"")</f>
        <v/>
      </c>
      <c r="U37" s="46"/>
      <c r="V37" s="46"/>
      <c r="W37" s="308">
        <v>3</v>
      </c>
      <c r="X37" s="305"/>
    </row>
    <row r="38" spans="1:24" s="100" customFormat="1" ht="15.6" x14ac:dyDescent="0.3">
      <c r="A38" s="312" t="s">
        <v>112</v>
      </c>
      <c r="B38" s="313" t="s">
        <v>187</v>
      </c>
      <c r="C38" s="62"/>
      <c r="D38" s="306">
        <v>4</v>
      </c>
      <c r="E38" s="62"/>
      <c r="F38" s="63"/>
      <c r="G38" s="23">
        <v>3</v>
      </c>
      <c r="H38" s="24">
        <f>G38*30</f>
        <v>90</v>
      </c>
      <c r="I38" s="25">
        <f>SUM(J38:L38)</f>
        <v>30</v>
      </c>
      <c r="J38" s="309">
        <v>16</v>
      </c>
      <c r="K38" s="53"/>
      <c r="L38" s="310">
        <v>14</v>
      </c>
      <c r="M38" s="28">
        <f>H38-I38</f>
        <v>60</v>
      </c>
      <c r="N38" s="56"/>
      <c r="O38" s="53"/>
      <c r="P38" s="307"/>
      <c r="Q38" s="309">
        <v>2</v>
      </c>
      <c r="R38" s="65"/>
      <c r="S38" s="137">
        <f>I38/H38</f>
        <v>0.33333333333333331</v>
      </c>
      <c r="T38" s="137" t="str">
        <f>IF(S38&gt;50%,S38,"")</f>
        <v/>
      </c>
      <c r="U38" s="46"/>
      <c r="V38" s="46"/>
      <c r="W38" s="305"/>
      <c r="X38" s="305">
        <v>3</v>
      </c>
    </row>
    <row r="39" spans="1:24" s="100" customFormat="1" ht="15.6" x14ac:dyDescent="0.3">
      <c r="A39" s="312" t="s">
        <v>181</v>
      </c>
      <c r="B39" s="313" t="s">
        <v>185</v>
      </c>
      <c r="C39" s="62"/>
      <c r="D39" s="62">
        <v>4</v>
      </c>
      <c r="E39" s="62"/>
      <c r="F39" s="63"/>
      <c r="G39" s="326">
        <v>4</v>
      </c>
      <c r="H39" s="24">
        <f>G39*30</f>
        <v>120</v>
      </c>
      <c r="I39" s="25">
        <f>SUM(J39:L39)</f>
        <v>56</v>
      </c>
      <c r="J39" s="309">
        <v>28</v>
      </c>
      <c r="K39" s="53"/>
      <c r="L39" s="310">
        <v>28</v>
      </c>
      <c r="M39" s="28">
        <f>H39-I39</f>
        <v>64</v>
      </c>
      <c r="N39" s="24"/>
      <c r="O39" s="56"/>
      <c r="P39" s="53"/>
      <c r="Q39" s="309">
        <v>4</v>
      </c>
      <c r="R39" s="66"/>
      <c r="S39" s="137">
        <f>I39/H39</f>
        <v>0.46666666666666667</v>
      </c>
      <c r="T39" s="137" t="str">
        <f>IF(S39&gt;50%,S39,"")</f>
        <v/>
      </c>
      <c r="U39" s="46"/>
      <c r="V39" s="135"/>
      <c r="W39" s="46"/>
      <c r="X39" s="308">
        <v>4</v>
      </c>
    </row>
    <row r="40" spans="1:24" s="100" customFormat="1" ht="15.6" x14ac:dyDescent="0.3">
      <c r="A40" s="312" t="s">
        <v>182</v>
      </c>
      <c r="B40" s="30" t="s">
        <v>113</v>
      </c>
      <c r="C40" s="62">
        <v>4</v>
      </c>
      <c r="D40" s="62"/>
      <c r="E40" s="62"/>
      <c r="F40" s="63"/>
      <c r="G40" s="326">
        <v>4</v>
      </c>
      <c r="H40" s="24">
        <f t="shared" si="29"/>
        <v>120</v>
      </c>
      <c r="I40" s="25">
        <f t="shared" ref="I40:I44" si="34">SUM(J40:L40)</f>
        <v>56</v>
      </c>
      <c r="J40" s="309">
        <v>28</v>
      </c>
      <c r="K40" s="53"/>
      <c r="L40" s="310">
        <v>28</v>
      </c>
      <c r="M40" s="28">
        <f t="shared" si="31"/>
        <v>64</v>
      </c>
      <c r="N40" s="24"/>
      <c r="O40" s="53"/>
      <c r="P40" s="73"/>
      <c r="Q40" s="316">
        <v>4</v>
      </c>
      <c r="R40" s="68"/>
      <c r="S40" s="137">
        <f t="shared" si="32"/>
        <v>0.46666666666666667</v>
      </c>
      <c r="T40" s="137" t="str">
        <f t="shared" si="33"/>
        <v/>
      </c>
      <c r="U40" s="46"/>
      <c r="V40" s="46"/>
      <c r="W40" s="46"/>
      <c r="X40" s="308">
        <v>4</v>
      </c>
    </row>
    <row r="41" spans="1:24" s="100" customFormat="1" ht="15.6" x14ac:dyDescent="0.3">
      <c r="A41" s="333" t="s">
        <v>186</v>
      </c>
      <c r="B41" s="334" t="s">
        <v>114</v>
      </c>
      <c r="C41" s="62">
        <v>4</v>
      </c>
      <c r="D41" s="62"/>
      <c r="E41" s="62"/>
      <c r="F41" s="63"/>
      <c r="G41" s="314">
        <v>3</v>
      </c>
      <c r="H41" s="24">
        <f t="shared" si="29"/>
        <v>90</v>
      </c>
      <c r="I41" s="25">
        <f t="shared" si="34"/>
        <v>42</v>
      </c>
      <c r="J41" s="309">
        <v>22</v>
      </c>
      <c r="K41" s="53"/>
      <c r="L41" s="310">
        <v>20</v>
      </c>
      <c r="M41" s="28">
        <f t="shared" si="31"/>
        <v>48</v>
      </c>
      <c r="N41" s="24"/>
      <c r="O41" s="53"/>
      <c r="P41" s="53"/>
      <c r="Q41" s="309">
        <v>3</v>
      </c>
      <c r="R41" s="68"/>
      <c r="S41" s="137">
        <f t="shared" si="32"/>
        <v>0.46666666666666667</v>
      </c>
      <c r="T41" s="137" t="str">
        <f t="shared" si="33"/>
        <v/>
      </c>
      <c r="U41" s="46"/>
      <c r="V41" s="46"/>
      <c r="W41" s="46"/>
      <c r="X41" s="308">
        <v>3</v>
      </c>
    </row>
    <row r="42" spans="1:24" s="100" customFormat="1" ht="16.2" thickBot="1" x14ac:dyDescent="0.35">
      <c r="A42" s="328" t="s">
        <v>188</v>
      </c>
      <c r="B42" s="339" t="s">
        <v>189</v>
      </c>
      <c r="C42" s="329"/>
      <c r="D42" s="335">
        <v>4</v>
      </c>
      <c r="E42" s="329"/>
      <c r="F42" s="330"/>
      <c r="G42" s="327">
        <v>3</v>
      </c>
      <c r="H42" s="69">
        <f t="shared" ref="H42" si="35">G42*30</f>
        <v>90</v>
      </c>
      <c r="I42" s="70">
        <f t="shared" ref="I42" si="36">SUM(J42:L42)</f>
        <v>42</v>
      </c>
      <c r="J42" s="337">
        <v>12</v>
      </c>
      <c r="K42" s="71"/>
      <c r="L42" s="338">
        <v>30</v>
      </c>
      <c r="M42" s="72">
        <f t="shared" si="31"/>
        <v>48</v>
      </c>
      <c r="N42" s="331"/>
      <c r="O42" s="332"/>
      <c r="P42" s="332"/>
      <c r="Q42" s="336">
        <v>3</v>
      </c>
      <c r="R42" s="68"/>
      <c r="S42" s="137">
        <f t="shared" ref="S42" si="37">I42/H42</f>
        <v>0.46666666666666667</v>
      </c>
      <c r="T42" s="137" t="str">
        <f t="shared" ref="T42" si="38">IF(S42&gt;50%,S42,"")</f>
        <v/>
      </c>
      <c r="U42" s="46"/>
      <c r="V42" s="46"/>
      <c r="W42" s="46"/>
      <c r="X42" s="308">
        <v>3</v>
      </c>
    </row>
    <row r="43" spans="1:24" s="100" customFormat="1" x14ac:dyDescent="0.3">
      <c r="A43" s="51" t="s">
        <v>115</v>
      </c>
      <c r="B43" s="243" t="s">
        <v>158</v>
      </c>
      <c r="C43" s="12"/>
      <c r="D43" s="12">
        <v>2</v>
      </c>
      <c r="E43" s="12"/>
      <c r="F43" s="52"/>
      <c r="G43" s="240">
        <v>6</v>
      </c>
      <c r="H43" s="14">
        <f t="shared" si="29"/>
        <v>180</v>
      </c>
      <c r="I43" s="15">
        <f t="shared" si="34"/>
        <v>0</v>
      </c>
      <c r="J43" s="73"/>
      <c r="K43" s="73"/>
      <c r="L43" s="74"/>
      <c r="M43" s="18">
        <f t="shared" si="31"/>
        <v>180</v>
      </c>
      <c r="N43" s="14"/>
      <c r="O43" s="73"/>
      <c r="P43" s="73"/>
      <c r="Q43" s="73"/>
      <c r="R43" s="68"/>
      <c r="U43" s="275">
        <v>3</v>
      </c>
      <c r="V43" s="275">
        <v>3</v>
      </c>
      <c r="W43" s="275"/>
      <c r="X43" s="275"/>
    </row>
    <row r="44" spans="1:24" s="100" customFormat="1" x14ac:dyDescent="0.3">
      <c r="A44" s="21" t="s">
        <v>116</v>
      </c>
      <c r="B44" s="20" t="s">
        <v>117</v>
      </c>
      <c r="C44" s="62"/>
      <c r="D44" s="62">
        <v>4</v>
      </c>
      <c r="E44" s="62"/>
      <c r="F44" s="63"/>
      <c r="G44" s="58">
        <v>6</v>
      </c>
      <c r="H44" s="24">
        <f t="shared" si="29"/>
        <v>180</v>
      </c>
      <c r="I44" s="25">
        <f t="shared" si="34"/>
        <v>0</v>
      </c>
      <c r="J44" s="53"/>
      <c r="K44" s="53"/>
      <c r="L44" s="54"/>
      <c r="M44" s="28">
        <f t="shared" si="31"/>
        <v>180</v>
      </c>
      <c r="N44" s="24"/>
      <c r="O44" s="53"/>
      <c r="P44" s="53"/>
      <c r="Q44" s="53"/>
      <c r="R44" s="68"/>
      <c r="U44" s="275"/>
      <c r="V44" s="275"/>
      <c r="W44" s="308">
        <v>2</v>
      </c>
      <c r="X44" s="308">
        <v>4</v>
      </c>
    </row>
    <row r="45" spans="1:24" s="100" customFormat="1" ht="14.4" thickBot="1" x14ac:dyDescent="0.35">
      <c r="A45" s="21"/>
      <c r="B45" s="130" t="s">
        <v>136</v>
      </c>
      <c r="C45" s="174">
        <v>4</v>
      </c>
      <c r="D45" s="62"/>
      <c r="E45" s="62"/>
      <c r="F45" s="63"/>
      <c r="G45" s="58">
        <v>2</v>
      </c>
      <c r="H45" s="24">
        <f t="shared" si="29"/>
        <v>60</v>
      </c>
      <c r="I45" s="25"/>
      <c r="J45" s="53"/>
      <c r="K45" s="53"/>
      <c r="L45" s="54"/>
      <c r="M45" s="28">
        <f t="shared" si="31"/>
        <v>60</v>
      </c>
      <c r="N45" s="24"/>
      <c r="O45" s="53"/>
      <c r="P45" s="53"/>
      <c r="Q45" s="53"/>
      <c r="R45" s="75"/>
      <c r="U45" s="46"/>
      <c r="V45" s="46"/>
      <c r="W45" s="46"/>
      <c r="X45" s="46">
        <v>2</v>
      </c>
    </row>
    <row r="46" spans="1:24" s="100" customFormat="1" ht="14.4" thickBot="1" x14ac:dyDescent="0.35">
      <c r="A46" s="467" t="s">
        <v>118</v>
      </c>
      <c r="B46" s="468"/>
      <c r="C46" s="350">
        <v>9</v>
      </c>
      <c r="D46" s="350">
        <v>10</v>
      </c>
      <c r="E46" s="175">
        <v>1</v>
      </c>
      <c r="F46" s="176"/>
      <c r="G46" s="177">
        <f t="shared" ref="G46:Q46" si="39">SUM(G28:G45)</f>
        <v>69</v>
      </c>
      <c r="H46" s="178">
        <f t="shared" si="39"/>
        <v>2070</v>
      </c>
      <c r="I46" s="179">
        <f t="shared" si="39"/>
        <v>676</v>
      </c>
      <c r="J46" s="179">
        <f t="shared" si="39"/>
        <v>314</v>
      </c>
      <c r="K46" s="179">
        <f t="shared" si="39"/>
        <v>90</v>
      </c>
      <c r="L46" s="180">
        <f t="shared" si="39"/>
        <v>272</v>
      </c>
      <c r="M46" s="181">
        <f t="shared" si="39"/>
        <v>1394</v>
      </c>
      <c r="N46" s="178">
        <f t="shared" si="39"/>
        <v>9</v>
      </c>
      <c r="O46" s="179">
        <f t="shared" si="39"/>
        <v>8</v>
      </c>
      <c r="P46" s="179">
        <f t="shared" si="39"/>
        <v>13</v>
      </c>
      <c r="Q46" s="179">
        <f t="shared" si="39"/>
        <v>16</v>
      </c>
      <c r="R46" s="75"/>
      <c r="U46" s="46"/>
      <c r="V46" s="46"/>
      <c r="W46" s="46"/>
      <c r="X46" s="46"/>
    </row>
    <row r="47" spans="1:24" s="100" customFormat="1" ht="16.2" thickBot="1" x14ac:dyDescent="0.35">
      <c r="A47" s="469" t="s">
        <v>119</v>
      </c>
      <c r="B47" s="470"/>
      <c r="C47" s="470"/>
      <c r="D47" s="470"/>
      <c r="E47" s="470"/>
      <c r="F47" s="470"/>
      <c r="G47" s="470"/>
      <c r="H47" s="470"/>
      <c r="I47" s="470"/>
      <c r="J47" s="470"/>
      <c r="K47" s="470"/>
      <c r="L47" s="470"/>
      <c r="M47" s="470"/>
      <c r="N47" s="470"/>
      <c r="O47" s="470"/>
      <c r="P47" s="470"/>
      <c r="Q47" s="470"/>
      <c r="R47" s="75"/>
      <c r="U47" s="46"/>
      <c r="V47" s="46"/>
      <c r="W47" s="46"/>
      <c r="X47" s="46"/>
    </row>
    <row r="48" spans="1:24" s="118" customFormat="1" ht="14.4" thickBot="1" x14ac:dyDescent="0.35">
      <c r="A48" s="461" t="s">
        <v>120</v>
      </c>
      <c r="B48" s="462"/>
      <c r="C48" s="159"/>
      <c r="D48" s="159">
        <v>2</v>
      </c>
      <c r="E48" s="159"/>
      <c r="F48" s="182"/>
      <c r="G48" s="165">
        <f t="shared" ref="G48:Q48" si="40">SUM(G49:G50)</f>
        <v>8</v>
      </c>
      <c r="H48" s="166">
        <f t="shared" si="40"/>
        <v>240</v>
      </c>
      <c r="I48" s="163">
        <f t="shared" si="40"/>
        <v>86</v>
      </c>
      <c r="J48" s="283"/>
      <c r="K48" s="283"/>
      <c r="L48" s="284"/>
      <c r="M48" s="165">
        <f t="shared" si="40"/>
        <v>154</v>
      </c>
      <c r="N48" s="166">
        <f t="shared" si="40"/>
        <v>0</v>
      </c>
      <c r="O48" s="166">
        <f t="shared" si="40"/>
        <v>0</v>
      </c>
      <c r="P48" s="166">
        <f t="shared" si="40"/>
        <v>3</v>
      </c>
      <c r="Q48" s="164">
        <f t="shared" si="40"/>
        <v>3</v>
      </c>
      <c r="R48" s="82"/>
      <c r="U48" s="46"/>
      <c r="V48" s="46"/>
      <c r="W48" s="46"/>
      <c r="X48" s="46"/>
    </row>
    <row r="49" spans="1:24" s="118" customFormat="1" ht="15.6" x14ac:dyDescent="0.3">
      <c r="A49" s="183" t="s">
        <v>121</v>
      </c>
      <c r="B49" s="471" t="s">
        <v>133</v>
      </c>
      <c r="C49" s="76"/>
      <c r="D49" s="77">
        <v>3</v>
      </c>
      <c r="E49" s="77"/>
      <c r="F49" s="78"/>
      <c r="G49" s="281">
        <v>4</v>
      </c>
      <c r="H49" s="79">
        <f t="shared" ref="H49:H50" si="41">G49*30</f>
        <v>120</v>
      </c>
      <c r="I49" s="323">
        <v>44</v>
      </c>
      <c r="J49" s="282"/>
      <c r="K49" s="282"/>
      <c r="L49" s="285"/>
      <c r="M49" s="80">
        <f t="shared" ref="M49:M50" si="42">H49-I49</f>
        <v>76</v>
      </c>
      <c r="N49" s="81"/>
      <c r="O49" s="77"/>
      <c r="P49" s="322">
        <v>3</v>
      </c>
      <c r="Q49" s="77"/>
      <c r="R49" s="82"/>
      <c r="S49" s="137">
        <f>I49/H49</f>
        <v>0.36666666666666664</v>
      </c>
      <c r="T49" s="137" t="str">
        <f t="shared" ref="T49:T50" si="43">IF(S49&gt;50%,S49,"")</f>
        <v/>
      </c>
      <c r="U49" s="46"/>
      <c r="V49" s="46"/>
      <c r="W49" s="308">
        <v>4</v>
      </c>
      <c r="X49" s="46"/>
    </row>
    <row r="50" spans="1:24" s="118" customFormat="1" ht="16.2" thickBot="1" x14ac:dyDescent="0.35">
      <c r="A50" s="184" t="s">
        <v>122</v>
      </c>
      <c r="B50" s="472"/>
      <c r="C50" s="77"/>
      <c r="D50" s="77">
        <v>4</v>
      </c>
      <c r="E50" s="77"/>
      <c r="F50" s="78"/>
      <c r="G50" s="281">
        <v>4</v>
      </c>
      <c r="H50" s="79">
        <f t="shared" si="41"/>
        <v>120</v>
      </c>
      <c r="I50" s="323">
        <v>42</v>
      </c>
      <c r="J50" s="282"/>
      <c r="K50" s="282"/>
      <c r="L50" s="285"/>
      <c r="M50" s="80">
        <f t="shared" si="42"/>
        <v>78</v>
      </c>
      <c r="N50" s="81"/>
      <c r="O50" s="77"/>
      <c r="P50" s="77"/>
      <c r="Q50" s="322">
        <v>3</v>
      </c>
      <c r="R50" s="82"/>
      <c r="S50" s="137">
        <f>I50/H50</f>
        <v>0.35</v>
      </c>
      <c r="T50" s="137" t="str">
        <f t="shared" si="43"/>
        <v/>
      </c>
      <c r="U50" s="39"/>
      <c r="V50" s="39"/>
      <c r="W50" s="46"/>
      <c r="X50" s="308">
        <v>4</v>
      </c>
    </row>
    <row r="51" spans="1:24" s="118" customFormat="1" ht="14.4" thickBot="1" x14ac:dyDescent="0.35">
      <c r="A51" s="463" t="s">
        <v>178</v>
      </c>
      <c r="B51" s="464"/>
      <c r="C51" s="235">
        <f t="shared" ref="C51:Q51" si="44">SUM(C48+C46)</f>
        <v>9</v>
      </c>
      <c r="D51" s="168">
        <f t="shared" si="44"/>
        <v>12</v>
      </c>
      <c r="E51" s="145">
        <f t="shared" si="44"/>
        <v>1</v>
      </c>
      <c r="F51" s="169">
        <f t="shared" si="44"/>
        <v>0</v>
      </c>
      <c r="G51" s="170">
        <f t="shared" si="44"/>
        <v>77</v>
      </c>
      <c r="H51" s="185">
        <f t="shared" si="44"/>
        <v>2310</v>
      </c>
      <c r="I51" s="145">
        <f t="shared" si="44"/>
        <v>762</v>
      </c>
      <c r="J51" s="286"/>
      <c r="K51" s="286"/>
      <c r="L51" s="287"/>
      <c r="M51" s="170">
        <f t="shared" si="44"/>
        <v>1548</v>
      </c>
      <c r="N51" s="185">
        <f t="shared" si="44"/>
        <v>9</v>
      </c>
      <c r="O51" s="145">
        <f t="shared" si="44"/>
        <v>8</v>
      </c>
      <c r="P51" s="145">
        <f t="shared" si="44"/>
        <v>16</v>
      </c>
      <c r="Q51" s="172">
        <f t="shared" si="44"/>
        <v>19</v>
      </c>
      <c r="R51" s="82"/>
      <c r="U51" s="133">
        <f>SUM(U11:U50)</f>
        <v>30</v>
      </c>
      <c r="V51" s="133">
        <f>SUM(V11:V50)</f>
        <v>30</v>
      </c>
      <c r="W51" s="133">
        <f>SUM(W11:W50)</f>
        <v>30</v>
      </c>
      <c r="X51" s="133">
        <f>SUM(X11:X50)</f>
        <v>30</v>
      </c>
    </row>
    <row r="52" spans="1:24" s="118" customFormat="1" ht="40.200000000000003" customHeight="1" thickBot="1" x14ac:dyDescent="0.35">
      <c r="A52" s="456" t="s">
        <v>123</v>
      </c>
      <c r="B52" s="457"/>
      <c r="C52" s="156"/>
      <c r="D52" s="156"/>
      <c r="E52" s="156"/>
      <c r="F52" s="156"/>
      <c r="G52" s="186"/>
      <c r="H52" s="187">
        <f>G25/G55</f>
        <v>0.35833333333333334</v>
      </c>
      <c r="I52" s="157"/>
      <c r="J52" s="157"/>
      <c r="K52" s="157"/>
      <c r="L52" s="188"/>
      <c r="M52" s="186"/>
      <c r="N52" s="189"/>
      <c r="O52" s="190"/>
      <c r="P52" s="157"/>
      <c r="Q52" s="157"/>
      <c r="R52" s="82"/>
      <c r="U52" s="134"/>
      <c r="V52" s="134"/>
      <c r="W52" s="134"/>
      <c r="X52" s="134"/>
    </row>
    <row r="53" spans="1:24" s="118" customFormat="1" ht="40.5" customHeight="1" thickBot="1" x14ac:dyDescent="0.35">
      <c r="A53" s="441" t="s">
        <v>124</v>
      </c>
      <c r="B53" s="442"/>
      <c r="C53" s="159"/>
      <c r="D53" s="159"/>
      <c r="E53" s="159"/>
      <c r="F53" s="159"/>
      <c r="G53" s="161"/>
      <c r="H53" s="191">
        <f>(G23+G48)/G55</f>
        <v>0.1</v>
      </c>
      <c r="I53" s="159"/>
      <c r="J53" s="159"/>
      <c r="K53" s="159"/>
      <c r="L53" s="182"/>
      <c r="M53" s="161"/>
      <c r="N53" s="159"/>
      <c r="O53" s="159"/>
      <c r="P53" s="159"/>
      <c r="Q53" s="159"/>
      <c r="R53" s="82"/>
      <c r="U53" s="436"/>
      <c r="V53" s="437"/>
      <c r="W53" s="437"/>
      <c r="X53" s="134"/>
    </row>
    <row r="54" spans="1:24" s="100" customFormat="1" ht="16.2" thickBot="1" x14ac:dyDescent="0.35">
      <c r="A54" s="443" t="s">
        <v>125</v>
      </c>
      <c r="B54" s="444"/>
      <c r="C54" s="444"/>
      <c r="D54" s="444"/>
      <c r="E54" s="444"/>
      <c r="F54" s="444"/>
      <c r="G54" s="444"/>
      <c r="H54" s="444"/>
      <c r="I54" s="444"/>
      <c r="J54" s="444"/>
      <c r="K54" s="444"/>
      <c r="L54" s="444"/>
      <c r="M54" s="444"/>
      <c r="N54" s="444"/>
      <c r="O54" s="444"/>
      <c r="P54" s="444"/>
      <c r="Q54" s="445"/>
      <c r="R54" s="82"/>
      <c r="U54" s="437"/>
      <c r="V54" s="437"/>
      <c r="W54" s="437"/>
      <c r="X54" s="135"/>
    </row>
    <row r="55" spans="1:24" s="100" customFormat="1" ht="16.2" thickBot="1" x14ac:dyDescent="0.35">
      <c r="A55" s="119"/>
      <c r="B55" s="83"/>
      <c r="C55" s="192">
        <f t="shared" ref="C55:I55" si="45">SUM(C51,C25)</f>
        <v>12</v>
      </c>
      <c r="D55" s="193">
        <f t="shared" si="45"/>
        <v>25</v>
      </c>
      <c r="E55" s="193">
        <f t="shared" si="45"/>
        <v>1</v>
      </c>
      <c r="F55" s="194">
        <f t="shared" si="45"/>
        <v>0</v>
      </c>
      <c r="G55" s="195">
        <f t="shared" si="45"/>
        <v>120</v>
      </c>
      <c r="H55" s="196">
        <f t="shared" si="45"/>
        <v>3600</v>
      </c>
      <c r="I55" s="193">
        <f t="shared" si="45"/>
        <v>1268</v>
      </c>
      <c r="J55" s="288"/>
      <c r="K55" s="288"/>
      <c r="L55" s="289"/>
      <c r="M55" s="195">
        <f>SUM(M51,M25)</f>
        <v>2332</v>
      </c>
      <c r="N55" s="196">
        <f>SUM(N51,N25)</f>
        <v>22</v>
      </c>
      <c r="O55" s="193">
        <f>SUM(O51,O25)</f>
        <v>23</v>
      </c>
      <c r="P55" s="193">
        <f>SUM(P51,P25)</f>
        <v>20</v>
      </c>
      <c r="Q55" s="193">
        <f>SUM(Q51,Q25)</f>
        <v>21</v>
      </c>
      <c r="R55" s="173">
        <f t="shared" ref="R55" si="46">SUM(R54:R54)</f>
        <v>0</v>
      </c>
      <c r="S55" s="144">
        <f t="shared" ref="S55:S60" si="47">SUM(N55:Q55)</f>
        <v>86</v>
      </c>
      <c r="U55" s="437"/>
      <c r="V55" s="437"/>
      <c r="W55" s="437"/>
      <c r="X55" s="135"/>
    </row>
    <row r="56" spans="1:24" s="100" customFormat="1" x14ac:dyDescent="0.3">
      <c r="A56" s="120"/>
      <c r="B56" s="121"/>
      <c r="C56" s="446" t="s">
        <v>179</v>
      </c>
      <c r="D56" s="447"/>
      <c r="E56" s="447"/>
      <c r="F56" s="447"/>
      <c r="G56" s="447"/>
      <c r="H56" s="447"/>
      <c r="I56" s="447"/>
      <c r="J56" s="447"/>
      <c r="K56" s="447"/>
      <c r="L56" s="447"/>
      <c r="M56" s="447"/>
      <c r="N56" s="84">
        <v>22</v>
      </c>
      <c r="O56" s="136">
        <v>22</v>
      </c>
      <c r="P56" s="84">
        <v>21</v>
      </c>
      <c r="Q56" s="197">
        <v>21</v>
      </c>
      <c r="R56" s="85"/>
      <c r="S56" s="144">
        <f t="shared" si="47"/>
        <v>86</v>
      </c>
      <c r="U56" s="437"/>
      <c r="V56" s="437"/>
      <c r="W56" s="437"/>
      <c r="X56" s="135"/>
    </row>
    <row r="57" spans="1:24" s="100" customFormat="1" ht="15.6" x14ac:dyDescent="0.3">
      <c r="A57" s="120"/>
      <c r="B57" s="121"/>
      <c r="C57" s="448" t="s">
        <v>126</v>
      </c>
      <c r="D57" s="449"/>
      <c r="E57" s="449"/>
      <c r="F57" s="449"/>
      <c r="G57" s="449"/>
      <c r="H57" s="449"/>
      <c r="I57" s="449"/>
      <c r="J57" s="449"/>
      <c r="K57" s="449"/>
      <c r="L57" s="449"/>
      <c r="M57" s="449"/>
      <c r="N57" s="86">
        <v>1</v>
      </c>
      <c r="O57" s="87">
        <v>4</v>
      </c>
      <c r="P57" s="352">
        <v>4</v>
      </c>
      <c r="Q57" s="231">
        <v>3</v>
      </c>
      <c r="R57" s="88">
        <f>SUM(R55,R27)</f>
        <v>0</v>
      </c>
      <c r="S57" s="144">
        <f t="shared" si="47"/>
        <v>12</v>
      </c>
      <c r="U57" s="437"/>
      <c r="V57" s="437"/>
      <c r="W57" s="437"/>
      <c r="X57" s="135"/>
    </row>
    <row r="58" spans="1:24" s="114" customFormat="1" ht="16.2" thickBot="1" x14ac:dyDescent="0.35">
      <c r="A58" s="118"/>
      <c r="B58" s="121"/>
      <c r="C58" s="448" t="s">
        <v>127</v>
      </c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354">
        <v>9</v>
      </c>
      <c r="O58" s="198">
        <v>6</v>
      </c>
      <c r="P58" s="86">
        <v>4</v>
      </c>
      <c r="Q58" s="353">
        <v>6</v>
      </c>
      <c r="R58" s="89"/>
      <c r="S58" s="144">
        <f t="shared" si="47"/>
        <v>25</v>
      </c>
      <c r="U58" s="437"/>
      <c r="V58" s="437"/>
      <c r="W58" s="437"/>
      <c r="X58" s="132"/>
    </row>
    <row r="59" spans="1:24" s="100" customFormat="1" ht="15" thickTop="1" thickBot="1" x14ac:dyDescent="0.35">
      <c r="A59" s="118"/>
      <c r="B59" s="121"/>
      <c r="C59" s="448" t="s">
        <v>128</v>
      </c>
      <c r="D59" s="449"/>
      <c r="E59" s="449"/>
      <c r="F59" s="449"/>
      <c r="G59" s="449"/>
      <c r="H59" s="449"/>
      <c r="I59" s="449"/>
      <c r="J59" s="449"/>
      <c r="K59" s="449"/>
      <c r="L59" s="449"/>
      <c r="M59" s="449"/>
      <c r="N59" s="90"/>
      <c r="O59" s="91"/>
      <c r="P59" s="90">
        <v>1</v>
      </c>
      <c r="Q59" s="199"/>
      <c r="R59" s="92">
        <f t="shared" ref="R59" si="48">SUM(R49:R58)</f>
        <v>0</v>
      </c>
      <c r="S59" s="144">
        <f t="shared" si="47"/>
        <v>1</v>
      </c>
      <c r="U59" s="437"/>
      <c r="V59" s="437"/>
      <c r="W59" s="437"/>
      <c r="X59" s="135"/>
    </row>
    <row r="60" spans="1:24" s="100" customFormat="1" ht="15" thickTop="1" thickBot="1" x14ac:dyDescent="0.35">
      <c r="A60" s="118"/>
      <c r="B60" s="121"/>
      <c r="C60" s="438" t="s">
        <v>129</v>
      </c>
      <c r="D60" s="439"/>
      <c r="E60" s="439"/>
      <c r="F60" s="439"/>
      <c r="G60" s="439"/>
      <c r="H60" s="439"/>
      <c r="I60" s="439"/>
      <c r="J60" s="439"/>
      <c r="K60" s="439"/>
      <c r="L60" s="439"/>
      <c r="M60" s="440"/>
      <c r="N60" s="93"/>
      <c r="O60" s="93"/>
      <c r="P60" s="93"/>
      <c r="Q60" s="200"/>
      <c r="R60" s="98"/>
      <c r="S60" s="144">
        <f t="shared" si="47"/>
        <v>0</v>
      </c>
      <c r="U60" s="437"/>
      <c r="V60" s="437"/>
      <c r="W60" s="437"/>
      <c r="X60" s="135"/>
    </row>
    <row r="61" spans="1:24" s="100" customFormat="1" x14ac:dyDescent="0.3">
      <c r="A61" s="118"/>
      <c r="B61" s="122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5"/>
      <c r="O61" s="95"/>
      <c r="P61" s="95"/>
      <c r="Q61" s="95"/>
      <c r="R61" s="96"/>
      <c r="S61" s="144"/>
      <c r="U61" s="437"/>
      <c r="V61" s="437"/>
      <c r="W61" s="437"/>
      <c r="X61" s="135"/>
    </row>
    <row r="62" spans="1:24" s="100" customFormat="1" ht="15.6" customHeight="1" x14ac:dyDescent="0.3">
      <c r="A62" s="450" t="s">
        <v>170</v>
      </c>
      <c r="B62" s="450"/>
      <c r="C62" s="450"/>
      <c r="D62" s="450"/>
      <c r="E62" s="450"/>
      <c r="F62" s="450"/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50"/>
      <c r="R62" s="96"/>
      <c r="S62" s="144"/>
      <c r="U62" s="437"/>
      <c r="V62" s="437"/>
      <c r="W62" s="437"/>
      <c r="X62" s="135"/>
    </row>
    <row r="63" spans="1:24" s="100" customFormat="1" ht="15.6" x14ac:dyDescent="0.3">
      <c r="A63" s="276"/>
      <c r="B63" s="277"/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96"/>
      <c r="S63" s="144"/>
      <c r="U63" s="437"/>
      <c r="V63" s="437"/>
      <c r="W63" s="437"/>
      <c r="X63" s="135"/>
    </row>
    <row r="64" spans="1:24" s="100" customFormat="1" ht="15.6" customHeight="1" x14ac:dyDescent="0.3">
      <c r="A64" s="294" t="s">
        <v>171</v>
      </c>
      <c r="B64" s="294" t="s">
        <v>172</v>
      </c>
      <c r="C64" s="295"/>
      <c r="D64" s="296" t="s">
        <v>171</v>
      </c>
      <c r="E64" s="451" t="s">
        <v>173</v>
      </c>
      <c r="F64" s="451"/>
      <c r="G64" s="451"/>
      <c r="H64" s="451"/>
      <c r="I64" s="451"/>
      <c r="J64" s="297"/>
      <c r="K64" s="296" t="s">
        <v>171</v>
      </c>
      <c r="L64" s="451" t="s">
        <v>174</v>
      </c>
      <c r="M64" s="451"/>
      <c r="N64" s="451"/>
      <c r="O64" s="451"/>
      <c r="P64" s="451"/>
      <c r="Q64" s="278"/>
      <c r="R64" s="96"/>
      <c r="U64" s="437"/>
      <c r="V64" s="437"/>
      <c r="W64" s="437"/>
      <c r="X64" s="135"/>
    </row>
    <row r="65" spans="1:23" s="114" customFormat="1" ht="15.6" x14ac:dyDescent="0.3">
      <c r="A65" s="298"/>
      <c r="B65" s="299"/>
      <c r="C65" s="295"/>
      <c r="D65" s="300"/>
      <c r="E65" s="452"/>
      <c r="F65" s="452"/>
      <c r="G65" s="452"/>
      <c r="H65" s="452"/>
      <c r="I65" s="452"/>
      <c r="J65" s="301"/>
      <c r="K65" s="300"/>
      <c r="L65" s="452"/>
      <c r="M65" s="452"/>
      <c r="N65" s="452"/>
      <c r="O65" s="452"/>
      <c r="P65" s="452"/>
      <c r="Q65" s="279"/>
      <c r="T65" s="132"/>
      <c r="U65" s="437"/>
      <c r="V65" s="437"/>
      <c r="W65" s="437"/>
    </row>
    <row r="66" spans="1:23" s="114" customFormat="1" ht="15.6" x14ac:dyDescent="0.3">
      <c r="A66" s="298"/>
      <c r="B66" s="299"/>
      <c r="C66" s="295"/>
      <c r="D66" s="300"/>
      <c r="E66" s="452"/>
      <c r="F66" s="452"/>
      <c r="G66" s="452"/>
      <c r="H66" s="452"/>
      <c r="I66" s="452"/>
      <c r="J66" s="301"/>
      <c r="K66" s="300"/>
      <c r="L66" s="452"/>
      <c r="M66" s="452"/>
      <c r="N66" s="452"/>
      <c r="O66" s="452"/>
      <c r="P66" s="452"/>
      <c r="Q66" s="279"/>
      <c r="T66" s="132"/>
      <c r="U66" s="437"/>
      <c r="V66" s="437"/>
      <c r="W66" s="437"/>
    </row>
    <row r="67" spans="1:23" s="114" customFormat="1" ht="15.6" x14ac:dyDescent="0.3">
      <c r="A67" s="298"/>
      <c r="B67" s="299"/>
      <c r="C67" s="295"/>
      <c r="D67" s="300"/>
      <c r="E67" s="452"/>
      <c r="F67" s="452"/>
      <c r="G67" s="452"/>
      <c r="H67" s="452"/>
      <c r="I67" s="452"/>
      <c r="J67" s="301"/>
      <c r="K67" s="300"/>
      <c r="L67" s="452"/>
      <c r="M67" s="452"/>
      <c r="N67" s="452"/>
      <c r="O67" s="452"/>
      <c r="P67" s="452"/>
      <c r="Q67" s="279"/>
      <c r="T67" s="132"/>
      <c r="U67" s="437"/>
      <c r="V67" s="437"/>
      <c r="W67" s="437"/>
    </row>
    <row r="68" spans="1:23" s="114" customFormat="1" ht="15.6" x14ac:dyDescent="0.3">
      <c r="A68" s="298"/>
      <c r="B68" s="299"/>
      <c r="C68" s="295"/>
      <c r="D68" s="300"/>
      <c r="E68" s="452"/>
      <c r="F68" s="452"/>
      <c r="G68" s="452"/>
      <c r="H68" s="452"/>
      <c r="I68" s="452"/>
      <c r="J68" s="301"/>
      <c r="K68" s="300"/>
      <c r="L68" s="452"/>
      <c r="M68" s="452"/>
      <c r="N68" s="452"/>
      <c r="O68" s="452"/>
      <c r="P68" s="452"/>
      <c r="Q68" s="279"/>
      <c r="T68" s="132"/>
      <c r="U68" s="437"/>
      <c r="V68" s="437"/>
      <c r="W68" s="437"/>
    </row>
    <row r="69" spans="1:23" s="114" customFormat="1" ht="15.6" x14ac:dyDescent="0.3">
      <c r="A69" s="118"/>
      <c r="B69" s="122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5"/>
      <c r="O69" s="95"/>
      <c r="P69" s="95"/>
      <c r="Q69" s="95"/>
      <c r="T69" s="132"/>
      <c r="U69" s="437"/>
      <c r="V69" s="437"/>
      <c r="W69" s="437"/>
    </row>
    <row r="70" spans="1:23" s="114" customFormat="1" ht="15.6" x14ac:dyDescent="0.3">
      <c r="A70" s="118"/>
      <c r="B70" s="122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5"/>
      <c r="O70" s="95"/>
      <c r="P70" s="95"/>
      <c r="Q70" s="95"/>
      <c r="T70" s="132"/>
      <c r="U70" s="437"/>
      <c r="V70" s="437"/>
      <c r="W70" s="437"/>
    </row>
    <row r="71" spans="1:23" s="114" customFormat="1" ht="15.6" x14ac:dyDescent="0.3">
      <c r="A71" s="118"/>
      <c r="B71" s="122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5"/>
      <c r="O71" s="95"/>
      <c r="P71" s="95"/>
      <c r="Q71" s="95"/>
      <c r="T71" s="132"/>
      <c r="U71" s="437"/>
      <c r="V71" s="437"/>
      <c r="W71" s="437"/>
    </row>
    <row r="72" spans="1:23" s="114" customFormat="1" ht="15.6" x14ac:dyDescent="0.3">
      <c r="A72" s="247"/>
      <c r="B72" s="248" t="s">
        <v>130</v>
      </c>
      <c r="C72" s="248"/>
      <c r="D72" s="248"/>
      <c r="E72" s="247"/>
      <c r="F72" s="247"/>
      <c r="G72" s="247"/>
      <c r="H72" s="247"/>
      <c r="I72" s="247"/>
      <c r="J72" s="247"/>
      <c r="K72" s="247"/>
      <c r="L72" s="248" t="s">
        <v>130</v>
      </c>
      <c r="N72" s="247"/>
      <c r="O72" s="247"/>
      <c r="P72" s="247"/>
      <c r="T72" s="132"/>
      <c r="U72" s="132"/>
      <c r="V72" s="132"/>
      <c r="W72" s="132"/>
    </row>
    <row r="73" spans="1:23" s="114" customFormat="1" ht="15.75" customHeight="1" x14ac:dyDescent="0.3">
      <c r="A73" s="247"/>
      <c r="B73" s="248" t="s">
        <v>138</v>
      </c>
      <c r="C73" s="247"/>
      <c r="D73" s="247"/>
      <c r="E73" s="247"/>
      <c r="F73" s="247"/>
      <c r="G73" s="247"/>
      <c r="H73" s="247"/>
      <c r="J73" s="247"/>
      <c r="K73" s="247"/>
      <c r="L73" s="248" t="s">
        <v>134</v>
      </c>
      <c r="N73" s="247"/>
      <c r="O73" s="247"/>
      <c r="P73" s="247"/>
      <c r="T73" s="132"/>
      <c r="U73" s="132"/>
      <c r="V73" s="132"/>
      <c r="W73" s="132"/>
    </row>
    <row r="74" spans="1:23" s="114" customFormat="1" ht="15.6" x14ac:dyDescent="0.3">
      <c r="A74" s="247"/>
      <c r="B74" s="247"/>
      <c r="C74" s="247"/>
      <c r="D74" s="248" t="s">
        <v>130</v>
      </c>
      <c r="H74" s="247"/>
      <c r="I74" s="247"/>
      <c r="J74" s="247"/>
      <c r="K74" s="247"/>
      <c r="L74" s="248" t="s">
        <v>135</v>
      </c>
      <c r="N74" s="247"/>
      <c r="O74" s="247"/>
      <c r="P74" s="247"/>
      <c r="T74" s="132"/>
      <c r="U74" s="132"/>
      <c r="V74" s="132"/>
      <c r="W74" s="132"/>
    </row>
    <row r="75" spans="1:23" s="114" customFormat="1" ht="15.6" x14ac:dyDescent="0.3">
      <c r="A75" s="247"/>
      <c r="B75" s="247" t="s">
        <v>139</v>
      </c>
      <c r="C75" s="249"/>
      <c r="D75" s="248" t="s">
        <v>131</v>
      </c>
      <c r="G75" s="232"/>
      <c r="H75" s="247"/>
      <c r="I75" s="247"/>
      <c r="J75" s="247"/>
      <c r="K75" s="247"/>
      <c r="L75" s="248" t="s">
        <v>140</v>
      </c>
      <c r="N75" s="247"/>
      <c r="O75" s="247"/>
      <c r="P75" s="247"/>
      <c r="T75" s="132"/>
      <c r="U75" s="132"/>
      <c r="V75" s="132"/>
      <c r="W75" s="132"/>
    </row>
    <row r="76" spans="1:23" s="114" customFormat="1" ht="15.6" x14ac:dyDescent="0.3">
      <c r="A76" s="247"/>
      <c r="B76" s="247" t="s">
        <v>159</v>
      </c>
      <c r="C76" s="247"/>
      <c r="D76" s="435" t="s">
        <v>160</v>
      </c>
      <c r="E76" s="435"/>
      <c r="F76" s="435"/>
      <c r="G76" s="435"/>
      <c r="H76" s="435"/>
      <c r="I76" s="435"/>
      <c r="J76" s="247"/>
      <c r="K76" s="247"/>
      <c r="L76" s="247" t="s">
        <v>161</v>
      </c>
      <c r="N76" s="247"/>
      <c r="O76" s="247"/>
      <c r="P76" s="247"/>
      <c r="T76" s="132"/>
      <c r="U76" s="132"/>
      <c r="V76" s="132"/>
      <c r="W76" s="132"/>
    </row>
    <row r="77" spans="1:23" ht="15.6" x14ac:dyDescent="0.3">
      <c r="A77" s="247"/>
      <c r="B77" s="247"/>
      <c r="C77" s="247"/>
      <c r="D77" s="435"/>
      <c r="E77" s="435"/>
      <c r="F77" s="435"/>
      <c r="G77" s="435"/>
      <c r="H77" s="435"/>
      <c r="I77" s="435"/>
      <c r="J77" s="247"/>
      <c r="K77" s="247"/>
      <c r="L77" s="247"/>
      <c r="M77" s="114"/>
      <c r="N77" s="247"/>
      <c r="O77" s="247"/>
      <c r="P77" s="247"/>
      <c r="Q77" s="114"/>
    </row>
    <row r="78" spans="1:23" ht="15.6" x14ac:dyDescent="0.3">
      <c r="A78" s="247"/>
      <c r="B78" s="247"/>
      <c r="C78" s="247"/>
      <c r="D78" s="247" t="s">
        <v>162</v>
      </c>
      <c r="E78" s="114"/>
      <c r="F78" s="114"/>
      <c r="G78" s="247"/>
      <c r="H78" s="247"/>
      <c r="I78" s="247"/>
      <c r="J78" s="247"/>
      <c r="K78" s="247"/>
      <c r="L78" s="247"/>
      <c r="M78" s="114"/>
      <c r="N78" s="247"/>
      <c r="O78" s="247"/>
      <c r="P78" s="247"/>
      <c r="Q78" s="114"/>
    </row>
    <row r="79" spans="1:23" ht="15.6" x14ac:dyDescent="0.3">
      <c r="A79" s="247"/>
      <c r="B79" s="248" t="s">
        <v>130</v>
      </c>
      <c r="C79" s="248"/>
      <c r="D79" s="247" t="s">
        <v>163</v>
      </c>
      <c r="E79" s="114"/>
      <c r="F79" s="114"/>
      <c r="G79" s="248"/>
      <c r="H79" s="247"/>
      <c r="I79" s="247"/>
      <c r="J79" s="247"/>
      <c r="K79" s="247"/>
      <c r="L79" s="248" t="s">
        <v>130</v>
      </c>
      <c r="M79" s="114"/>
      <c r="N79" s="248"/>
      <c r="O79" s="248"/>
      <c r="P79" s="248"/>
      <c r="Q79" s="114"/>
    </row>
    <row r="80" spans="1:23" ht="15.6" x14ac:dyDescent="0.3">
      <c r="A80" s="247"/>
      <c r="B80" s="248" t="s">
        <v>141</v>
      </c>
      <c r="C80" s="247"/>
      <c r="D80" s="247"/>
      <c r="E80" s="114"/>
      <c r="F80" s="247"/>
      <c r="G80" s="248"/>
      <c r="H80" s="247"/>
      <c r="I80" s="247"/>
      <c r="J80" s="247"/>
      <c r="K80" s="247"/>
      <c r="L80" s="435" t="s">
        <v>152</v>
      </c>
      <c r="M80" s="435"/>
      <c r="N80" s="435"/>
      <c r="O80" s="435"/>
      <c r="P80" s="435"/>
      <c r="Q80" s="250"/>
    </row>
    <row r="81" spans="1:17" ht="15.6" x14ac:dyDescent="0.3">
      <c r="A81" s="247"/>
      <c r="B81" s="247" t="s">
        <v>142</v>
      </c>
      <c r="C81" s="247"/>
      <c r="D81" s="247"/>
      <c r="E81" s="247"/>
      <c r="F81" s="247"/>
      <c r="G81" s="114"/>
      <c r="H81" s="247"/>
      <c r="I81" s="247"/>
      <c r="J81" s="247"/>
      <c r="K81" s="247"/>
      <c r="L81" s="435"/>
      <c r="M81" s="435"/>
      <c r="N81" s="435"/>
      <c r="O81" s="435"/>
      <c r="P81" s="435"/>
      <c r="Q81" s="250"/>
    </row>
    <row r="82" spans="1:17" ht="15.6" x14ac:dyDescent="0.3">
      <c r="A82" s="247"/>
      <c r="B82" s="247" t="s">
        <v>154</v>
      </c>
      <c r="C82" s="249"/>
      <c r="D82" s="249"/>
      <c r="E82" s="249"/>
      <c r="F82" s="247"/>
      <c r="G82" s="232"/>
      <c r="H82" s="247"/>
      <c r="I82" s="247"/>
      <c r="J82" s="247"/>
      <c r="K82" s="247"/>
      <c r="L82" s="247" t="s">
        <v>153</v>
      </c>
      <c r="M82" s="114"/>
      <c r="N82" s="247"/>
      <c r="O82" s="247"/>
      <c r="P82" s="247"/>
      <c r="Q82" s="250"/>
    </row>
    <row r="83" spans="1:17" ht="15.6" x14ac:dyDescent="0.3">
      <c r="A83" s="114"/>
      <c r="B83" s="247" t="s">
        <v>164</v>
      </c>
      <c r="C83" s="114"/>
      <c r="D83" s="114"/>
      <c r="E83" s="114"/>
      <c r="F83" s="114"/>
      <c r="G83" s="114"/>
      <c r="H83" s="114"/>
      <c r="I83" s="114"/>
      <c r="J83" s="114"/>
      <c r="K83" s="114"/>
      <c r="L83" s="247" t="s">
        <v>161</v>
      </c>
      <c r="M83" s="114"/>
      <c r="N83" s="249"/>
      <c r="O83" s="249"/>
      <c r="P83" s="249"/>
      <c r="Q83" s="114"/>
    </row>
  </sheetData>
  <mergeCells count="59">
    <mergeCell ref="L66:P66"/>
    <mergeCell ref="E67:I67"/>
    <mergeCell ref="L67:P67"/>
    <mergeCell ref="E68:I68"/>
    <mergeCell ref="L68:P68"/>
    <mergeCell ref="A1:R1"/>
    <mergeCell ref="A2:A7"/>
    <mergeCell ref="B2:B7"/>
    <mergeCell ref="C2:F2"/>
    <mergeCell ref="G2:G7"/>
    <mergeCell ref="H2:M2"/>
    <mergeCell ref="N2:R2"/>
    <mergeCell ref="C3:C7"/>
    <mergeCell ref="D3:D7"/>
    <mergeCell ref="E3:F3"/>
    <mergeCell ref="H3:H7"/>
    <mergeCell ref="I3:L3"/>
    <mergeCell ref="M3:M7"/>
    <mergeCell ref="N3:O3"/>
    <mergeCell ref="P3:Q3"/>
    <mergeCell ref="E4:E7"/>
    <mergeCell ref="F4:F7"/>
    <mergeCell ref="I4:I7"/>
    <mergeCell ref="J4:L4"/>
    <mergeCell ref="N4:R4"/>
    <mergeCell ref="J5:J7"/>
    <mergeCell ref="K5:K7"/>
    <mergeCell ref="L5:L7"/>
    <mergeCell ref="N6:R6"/>
    <mergeCell ref="A9:Q9"/>
    <mergeCell ref="A52:B52"/>
    <mergeCell ref="A21:B21"/>
    <mergeCell ref="A22:Q22"/>
    <mergeCell ref="A23:B23"/>
    <mergeCell ref="A25:B25"/>
    <mergeCell ref="A26:Q26"/>
    <mergeCell ref="A27:Q27"/>
    <mergeCell ref="A46:B46"/>
    <mergeCell ref="A47:Q47"/>
    <mergeCell ref="A48:B48"/>
    <mergeCell ref="B49:B50"/>
    <mergeCell ref="A51:B51"/>
    <mergeCell ref="A10:Q10"/>
    <mergeCell ref="L80:P81"/>
    <mergeCell ref="U53:W71"/>
    <mergeCell ref="C60:M60"/>
    <mergeCell ref="A53:B53"/>
    <mergeCell ref="A54:Q54"/>
    <mergeCell ref="C56:M56"/>
    <mergeCell ref="C57:M57"/>
    <mergeCell ref="C58:M58"/>
    <mergeCell ref="C59:M59"/>
    <mergeCell ref="D76:I77"/>
    <mergeCell ref="A62:Q62"/>
    <mergeCell ref="E64:I64"/>
    <mergeCell ref="L64:P64"/>
    <mergeCell ref="E65:I65"/>
    <mergeCell ref="L65:P65"/>
    <mergeCell ref="E66:I66"/>
  </mergeCells>
  <printOptions horizontalCentered="1"/>
  <pageMargins left="0.11811023622047245" right="0.11811023622047245" top="0.94488188976377963" bottom="0.11811023622047245" header="0" footer="0"/>
  <pageSetup paperSize="9" scale="56" orientation="landscape" r:id="rId1"/>
  <rowBreaks count="1" manualBreakCount="1">
    <brk id="25" max="16383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Титулка ФМБ</vt:lpstr>
      <vt:lpstr>фах мол бак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Міщанюк Ольга Віталіївна</dc:creator>
  <cp:lastModifiedBy>admin</cp:lastModifiedBy>
  <cp:lastPrinted>2020-07-08T11:47:51Z</cp:lastPrinted>
  <dcterms:created xsi:type="dcterms:W3CDTF">2020-07-08T11:27:00Z</dcterms:created>
  <dcterms:modified xsi:type="dcterms:W3CDTF">2025-11-11T10:12:56Z</dcterms:modified>
</cp:coreProperties>
</file>