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lector\Downloads\25\"/>
    </mc:Choice>
  </mc:AlternateContent>
  <bookViews>
    <workbookView xWindow="0" yWindow="0" windowWidth="23040" windowHeight="9072" activeTab="1"/>
  </bookViews>
  <sheets>
    <sheet name="Титул" sheetId="2" r:id="rId1"/>
    <sheet name="магістр" sheetId="1" r:id="rId2"/>
  </sheets>
  <definedNames>
    <definedName name="_xlnm.Print_Area" localSheetId="1">магістр!$A$1:$U$62</definedName>
    <definedName name="_xlnm.Print_Area" localSheetId="0">Титул!$A$1:$BA$37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7" i="1" l="1"/>
  <c r="M27" i="1" s="1"/>
  <c r="I28" i="1"/>
  <c r="M28" i="1" s="1"/>
  <c r="M26" i="1"/>
  <c r="H27" i="1"/>
  <c r="H28" i="1"/>
  <c r="Q26" i="1"/>
  <c r="Q29" i="1"/>
  <c r="Q28" i="1" l="1"/>
  <c r="Q27" i="1"/>
  <c r="H24" i="1"/>
  <c r="I24" i="1"/>
  <c r="Q24" i="1" s="1"/>
  <c r="M24" i="1" l="1"/>
  <c r="I14" i="1"/>
  <c r="H14" i="1"/>
  <c r="I13" i="1"/>
  <c r="H13" i="1"/>
  <c r="Q13" i="1" l="1"/>
  <c r="R13" i="1" s="1"/>
  <c r="M13" i="1"/>
  <c r="M14" i="1"/>
  <c r="M37" i="2" l="1"/>
  <c r="K37" i="2"/>
  <c r="H37" i="2"/>
  <c r="F37" i="2"/>
  <c r="D37" i="2"/>
  <c r="B37" i="2"/>
  <c r="O36" i="2"/>
  <c r="O35" i="2"/>
  <c r="O37" i="2" l="1"/>
  <c r="P17" i="1"/>
  <c r="O17" i="1"/>
  <c r="N17" i="1"/>
  <c r="G17" i="1"/>
  <c r="H19" i="1"/>
  <c r="Q19" i="1" l="1"/>
  <c r="R19" i="1" s="1"/>
  <c r="M19" i="1"/>
  <c r="Q45" i="1"/>
  <c r="Q46" i="1"/>
  <c r="Q47" i="1"/>
  <c r="Q48" i="1"/>
  <c r="Q49" i="1"/>
  <c r="H38" i="1"/>
  <c r="M38" i="1" l="1"/>
  <c r="Q38" i="1"/>
  <c r="U50" i="1"/>
  <c r="U52" i="1" s="1"/>
  <c r="T50" i="1"/>
  <c r="T52" i="1" s="1"/>
  <c r="S50" i="1"/>
  <c r="S52" i="1" s="1"/>
  <c r="H18" i="1" l="1"/>
  <c r="H17" i="1" s="1"/>
  <c r="H23" i="1"/>
  <c r="H29" i="1"/>
  <c r="H25" i="1"/>
  <c r="H26" i="1"/>
  <c r="H30" i="1"/>
  <c r="R30" i="1" s="1"/>
  <c r="H31" i="1"/>
  <c r="R31" i="1" s="1"/>
  <c r="G34" i="1"/>
  <c r="I11" i="1" l="1"/>
  <c r="H11" i="1"/>
  <c r="N36" i="1"/>
  <c r="O36" i="1"/>
  <c r="P36" i="1"/>
  <c r="G36" i="1"/>
  <c r="M31" i="1"/>
  <c r="M30" i="1"/>
  <c r="I26" i="1"/>
  <c r="I25" i="1"/>
  <c r="I29" i="1"/>
  <c r="I23" i="1"/>
  <c r="Q23" i="1" s="1"/>
  <c r="Q25" i="1" l="1"/>
  <c r="M25" i="1"/>
  <c r="Q18" i="1"/>
  <c r="R18" i="1" s="1"/>
  <c r="I17" i="1"/>
  <c r="Q11" i="1"/>
  <c r="R11" i="1" s="1"/>
  <c r="M11" i="1"/>
  <c r="I36" i="1"/>
  <c r="M29" i="1"/>
  <c r="M23" i="1"/>
  <c r="G15" i="1" l="1"/>
  <c r="G20" i="1" s="1"/>
  <c r="I12" i="1"/>
  <c r="H12" i="1"/>
  <c r="H39" i="1"/>
  <c r="Q39" i="1" s="1"/>
  <c r="H37" i="1"/>
  <c r="Q37" i="1" s="1"/>
  <c r="R37" i="1" s="1"/>
  <c r="P34" i="1"/>
  <c r="O34" i="1"/>
  <c r="N34" i="1"/>
  <c r="L34" i="1"/>
  <c r="K34" i="1"/>
  <c r="J34" i="1"/>
  <c r="I34" i="1"/>
  <c r="G40" i="1"/>
  <c r="F34" i="1"/>
  <c r="F40" i="1" s="1"/>
  <c r="E34" i="1"/>
  <c r="E40" i="1" s="1"/>
  <c r="D34" i="1"/>
  <c r="D40" i="1" s="1"/>
  <c r="C40" i="1"/>
  <c r="H33" i="1"/>
  <c r="H32" i="1"/>
  <c r="R32" i="1" s="1"/>
  <c r="M18" i="1"/>
  <c r="M17" i="1" s="1"/>
  <c r="P15" i="1"/>
  <c r="O15" i="1"/>
  <c r="N15" i="1"/>
  <c r="L15" i="1"/>
  <c r="K15" i="1"/>
  <c r="J15" i="1"/>
  <c r="F15" i="1"/>
  <c r="E15" i="1"/>
  <c r="D15" i="1"/>
  <c r="C15" i="1"/>
  <c r="B8" i="1"/>
  <c r="C8" i="1" s="1"/>
  <c r="D8" i="1" s="1"/>
  <c r="E8" i="1" s="1"/>
  <c r="F8" i="1" s="1"/>
  <c r="G8" i="1" s="1"/>
  <c r="H8" i="1" s="1"/>
  <c r="I8" i="1" s="1"/>
  <c r="J8" i="1" s="1"/>
  <c r="K8" i="1" s="1"/>
  <c r="L8" i="1" s="1"/>
  <c r="M8" i="1" s="1"/>
  <c r="N8" i="1" s="1"/>
  <c r="O8" i="1" s="1"/>
  <c r="P8" i="1" s="1"/>
  <c r="O5" i="1"/>
  <c r="P5" i="1" s="1"/>
  <c r="M33" i="1" l="1"/>
  <c r="Q12" i="1"/>
  <c r="R12" i="1" s="1"/>
  <c r="Q14" i="1"/>
  <c r="R14" i="1" s="1"/>
  <c r="M39" i="1"/>
  <c r="M32" i="1"/>
  <c r="H34" i="1"/>
  <c r="M37" i="1"/>
  <c r="H36" i="1"/>
  <c r="R36" i="1" s="1"/>
  <c r="J20" i="1"/>
  <c r="L20" i="1"/>
  <c r="O20" i="1"/>
  <c r="K20" i="1"/>
  <c r="N20" i="1"/>
  <c r="P20" i="1"/>
  <c r="I15" i="1"/>
  <c r="I20" i="1" s="1"/>
  <c r="C20" i="1"/>
  <c r="C44" i="1" s="1"/>
  <c r="E20" i="1"/>
  <c r="E44" i="1" s="1"/>
  <c r="I40" i="1"/>
  <c r="K40" i="1"/>
  <c r="N40" i="1"/>
  <c r="P40" i="1"/>
  <c r="M12" i="1"/>
  <c r="D20" i="1"/>
  <c r="D44" i="1" s="1"/>
  <c r="F20" i="1"/>
  <c r="F44" i="1" s="1"/>
  <c r="J40" i="1"/>
  <c r="L40" i="1"/>
  <c r="O40" i="1"/>
  <c r="H15" i="1"/>
  <c r="H20" i="1" s="1"/>
  <c r="G44" i="1"/>
  <c r="M34" i="1" l="1"/>
  <c r="R20" i="1"/>
  <c r="M36" i="1"/>
  <c r="K44" i="1"/>
  <c r="J44" i="1"/>
  <c r="P44" i="1"/>
  <c r="N44" i="1"/>
  <c r="L44" i="1"/>
  <c r="H41" i="1"/>
  <c r="H42" i="1"/>
  <c r="O44" i="1"/>
  <c r="H40" i="1"/>
  <c r="H44" i="1" s="1"/>
  <c r="M15" i="1"/>
  <c r="M20" i="1" s="1"/>
  <c r="I44" i="1"/>
  <c r="M40" i="1" l="1"/>
  <c r="M44" i="1" s="1"/>
  <c r="Q44" i="1"/>
  <c r="R40" i="1"/>
</calcChain>
</file>

<file path=xl/sharedStrings.xml><?xml version="1.0" encoding="utf-8"?>
<sst xmlns="http://schemas.openxmlformats.org/spreadsheetml/2006/main" count="259" uniqueCount="177">
  <si>
    <t>Шифр за ОПП</t>
  </si>
  <si>
    <t>НАЗВА НАВЧАЛЬНОЇ ДИСЦИПЛІНИ</t>
  </si>
  <si>
    <t>Розподіл за семестрами</t>
  </si>
  <si>
    <t>Кількість кредитів ЄКТС</t>
  </si>
  <si>
    <t>Кількість годин</t>
  </si>
  <si>
    <t>Розподіл годин на тиждень за курсами і семестрами</t>
  </si>
  <si>
    <t>екзамени</t>
  </si>
  <si>
    <t>заліки</t>
  </si>
  <si>
    <t>курсові</t>
  </si>
  <si>
    <t>загальний обсяг</t>
  </si>
  <si>
    <t>аудиторних</t>
  </si>
  <si>
    <t>самостійна робота</t>
  </si>
  <si>
    <t>І курс</t>
  </si>
  <si>
    <t>ІI курс</t>
  </si>
  <si>
    <t>роботи</t>
  </si>
  <si>
    <t>всього</t>
  </si>
  <si>
    <t>у тому числі:</t>
  </si>
  <si>
    <t>семестри</t>
  </si>
  <si>
    <t>лекції</t>
  </si>
  <si>
    <t>лабораторні</t>
  </si>
  <si>
    <t>практичні</t>
  </si>
  <si>
    <t>кількість тижнів у семестрі</t>
  </si>
  <si>
    <t>І. ЦИКЛ ЗАГАЛЬНОЇ ПІДГОТОВКИ</t>
  </si>
  <si>
    <t>1.1. Обов’язкові компоненти освітньої програми</t>
  </si>
  <si>
    <t>ОК 1.1</t>
  </si>
  <si>
    <t>ОК 1.2</t>
  </si>
  <si>
    <t>ОК 1.3</t>
  </si>
  <si>
    <t>1.2. Вибіркові компоненти освітньої програми</t>
  </si>
  <si>
    <t>ВК 1.1</t>
  </si>
  <si>
    <t>ІІ. ЦИКЛ ПРОФЕСІЙНОЇ ПІДГОТОВКИ</t>
  </si>
  <si>
    <t>2.1. Обов’язкові компоненти освітньої програми</t>
  </si>
  <si>
    <t>ОК 2.1</t>
  </si>
  <si>
    <t>ОК 2.2</t>
  </si>
  <si>
    <t>ОК 2.3</t>
  </si>
  <si>
    <t>ОК 2.4</t>
  </si>
  <si>
    <t>ОК 2.5</t>
  </si>
  <si>
    <t>ПР 1</t>
  </si>
  <si>
    <t>ПР 2</t>
  </si>
  <si>
    <t>ВК 2.1</t>
  </si>
  <si>
    <t>ВК 2.2</t>
  </si>
  <si>
    <t>ВК 2.3</t>
  </si>
  <si>
    <t>Частка компонент загального циклу в загальному обсязі освітньої програми, %</t>
  </si>
  <si>
    <t>Частка вибіркових компонент у загальному обсязі освітньої програми, %</t>
  </si>
  <si>
    <t xml:space="preserve">ЗАГАЛЬНА КІЛЬКІСТЬ ГОДИН </t>
  </si>
  <si>
    <t>Кількість екзаменів</t>
  </si>
  <si>
    <t>Кількість заліків</t>
  </si>
  <si>
    <t>Кількість курсових робіт</t>
  </si>
  <si>
    <t>ПОГОДЖЕНО</t>
  </si>
  <si>
    <t>Відкритий міжнародний університет розвитку людини "Україна"</t>
  </si>
  <si>
    <t>Президент Відкритого</t>
  </si>
  <si>
    <t>міжнародного університету</t>
  </si>
  <si>
    <t>Н А В Ч А Л Ь Н И Й    П Л А Н</t>
  </si>
  <si>
    <t>розвитку людини "Україна"</t>
  </si>
  <si>
    <t xml:space="preserve">                                                        </t>
  </si>
  <si>
    <r>
      <t>Строк навчання</t>
    </r>
    <r>
      <rPr>
        <sz val="12"/>
        <rFont val="Times New Roman"/>
        <family val="1"/>
        <charset val="204"/>
      </rPr>
      <t xml:space="preserve"> </t>
    </r>
    <r>
      <rPr>
        <u/>
        <sz val="12"/>
        <rFont val="Times New Roman"/>
        <family val="1"/>
        <charset val="204"/>
      </rPr>
      <t>3 роки і 10 місяців</t>
    </r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</si>
  <si>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</si>
  <si>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</si>
  <si>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</si>
  <si>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</si>
  <si>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</si>
  <si>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</si>
  <si>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</si>
  <si>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</si>
  <si>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</si>
  <si>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</si>
  <si>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</si>
  <si>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</si>
  <si>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</si>
  <si>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I</t>
  </si>
  <si>
    <t>Т</t>
  </si>
  <si>
    <t>С</t>
  </si>
  <si>
    <t>К</t>
  </si>
  <si>
    <t>П</t>
  </si>
  <si>
    <t>II</t>
  </si>
  <si>
    <t>З</t>
  </si>
  <si>
    <t>II. ЗВЕДЕНІ ДАНІ ПРО БЮДЖЕТ ЧАСУ, тижні</t>
  </si>
  <si>
    <t>ІІІ. ПРАКТИКА</t>
  </si>
  <si>
    <t>IV.  АТЕСТАЦІЯ</t>
  </si>
  <si>
    <t>Теоретичне 
навчання</t>
  </si>
  <si>
    <t>Екзамена-ційна сесія</t>
  </si>
  <si>
    <t>Практика</t>
  </si>
  <si>
    <t>Атестація</t>
  </si>
  <si>
    <t>Канікули</t>
  </si>
  <si>
    <t>Усього</t>
  </si>
  <si>
    <t>Назва
 практики</t>
  </si>
  <si>
    <t>Семестр</t>
  </si>
  <si>
    <t>Тижні</t>
  </si>
  <si>
    <t>Педагогічна</t>
  </si>
  <si>
    <t>Переддипломна</t>
  </si>
  <si>
    <t>Разом</t>
  </si>
  <si>
    <t>Методологія та організація наукових досліджень</t>
  </si>
  <si>
    <t>Педагогічна практика</t>
  </si>
  <si>
    <t>Переддипломна практика</t>
  </si>
  <si>
    <t>Директор Миколаївського</t>
  </si>
  <si>
    <t>Всього ВК за циклом загальної підготовки</t>
  </si>
  <si>
    <t>2.2. Вибіркові компоненти освітньої програми</t>
  </si>
  <si>
    <r>
      <t>Строк навчання:</t>
    </r>
    <r>
      <rPr>
        <sz val="12"/>
        <rFont val="Times New Roman"/>
        <family val="1"/>
        <charset val="204"/>
      </rPr>
      <t xml:space="preserve"> </t>
    </r>
    <r>
      <rPr>
        <u/>
        <sz val="12"/>
        <rFont val="Times New Roman"/>
        <family val="1"/>
        <charset val="204"/>
      </rPr>
      <t>1 рік і 6 місяців</t>
    </r>
  </si>
  <si>
    <t>Всього за п. 2.1</t>
  </si>
  <si>
    <t>Всього за п. 1.1</t>
  </si>
  <si>
    <t>Виконання дипломного проєкту 
(роботи)</t>
  </si>
  <si>
    <t>Кількість курсових проєктів</t>
  </si>
  <si>
    <t>проєкти</t>
  </si>
  <si>
    <t>ЗАТВЕРДЖУЮ</t>
  </si>
  <si>
    <t>ЗАТВЕРДЖЕНО</t>
  </si>
  <si>
    <t>Відкритого міжнародного університету</t>
  </si>
  <si>
    <t>рішенням Вченої ради</t>
  </si>
  <si>
    <r>
      <rPr>
        <sz val="12"/>
        <rFont val="Times New Roman"/>
        <family val="1"/>
        <charset val="204"/>
      </rPr>
      <t>підготовки</t>
    </r>
    <r>
      <rPr>
        <b/>
        <sz val="12"/>
        <rFont val="Times New Roman"/>
        <family val="1"/>
        <charset val="204"/>
      </rPr>
      <t xml:space="preserve"> </t>
    </r>
    <r>
      <rPr>
        <b/>
        <u/>
        <sz val="14"/>
        <rFont val="Times New Roman"/>
        <family val="1"/>
        <charset val="204"/>
      </rPr>
      <t>магістра</t>
    </r>
  </si>
  <si>
    <t>другого рівня вищої освіти</t>
  </si>
  <si>
    <t>на основі першого (бакалаврського) рівня вищої освіти</t>
  </si>
  <si>
    <t>Освітньо-професійна програма</t>
  </si>
  <si>
    <t xml:space="preserve">Назва </t>
  </si>
  <si>
    <t>Кредити</t>
  </si>
  <si>
    <t>1 сем</t>
  </si>
  <si>
    <t>2 сем</t>
  </si>
  <si>
    <t>3 сем</t>
  </si>
  <si>
    <t>Дисципліни вільного вибору студентів із загальноуніверситетського каталогу дисциплін циклу загальної підготовки</t>
  </si>
  <si>
    <t>Дисципліни вільного вибору студентів із загальноуніверситетського каталогу дисциплін циклу професійної підготовки</t>
  </si>
  <si>
    <t>Всього ВК за циклом професійної підготовки</t>
  </si>
  <si>
    <t>Проректор з освітньої</t>
  </si>
  <si>
    <t>діяльності</t>
  </si>
  <si>
    <t>Підготовка кваліфікаційної роботи</t>
  </si>
  <si>
    <t>Захист кваліфікаційної роботи</t>
  </si>
  <si>
    <t>інституту розвитку людини</t>
  </si>
  <si>
    <t xml:space="preserve">Голова Науково-методичного </t>
  </si>
  <si>
    <r>
      <t>ПОЗНАЧЕННЯ:</t>
    </r>
    <r>
      <rPr>
        <sz val="8"/>
        <rFont val="Times New Roman"/>
        <family val="1"/>
        <charset val="204"/>
      </rPr>
      <t xml:space="preserve"> Т – теоретичне навчання; С – екзаменаційна сесія; П – практика; К – канікули; Д – виконання магістерської роботи; З – захист магістерської роботи. </t>
    </r>
  </si>
  <si>
    <t>ВК 1.2</t>
  </si>
  <si>
    <t xml:space="preserve">Завідувач кафедри психології, </t>
  </si>
  <si>
    <t>спеціальної освіти та здоров'я людини</t>
  </si>
  <si>
    <t xml:space="preserve"> </t>
  </si>
  <si>
    <t xml:space="preserve"> Магістерська кваліфікаційна робота</t>
  </si>
  <si>
    <t>Захист</t>
  </si>
  <si>
    <t>______________ Петро ТАЛАНЧУК</t>
  </si>
  <si>
    <t>______________  Анна СТАРЄВА</t>
  </si>
  <si>
    <t>___________ Оксана КОЛЯДА</t>
  </si>
  <si>
    <t>Д</t>
  </si>
  <si>
    <t>ОК 1.4</t>
  </si>
  <si>
    <t>Охорона праці, безпека життєдіяльності та цивільний захист</t>
  </si>
  <si>
    <t>Начальник відділу</t>
  </si>
  <si>
    <t>методичної роботи</t>
  </si>
  <si>
    <t>____________Вікторія БАУЛА</t>
  </si>
  <si>
    <t>Спеціальна педагогіка та методика спеціальної освіти</t>
  </si>
  <si>
    <t xml:space="preserve">Організаційно-методична діяльність інклюзивно-ресурсних центрів </t>
  </si>
  <si>
    <t>Організація освітнього процесу у закладах спеціальної освіти та закладах освіти з інклюзивною формою навчання</t>
  </si>
  <si>
    <t>______________ Оксана ОЛЕКСЮК</t>
  </si>
  <si>
    <t>Миколаївський інститут розвитку людини</t>
  </si>
  <si>
    <r>
      <t xml:space="preserve">Галузь знань: </t>
    </r>
    <r>
      <rPr>
        <b/>
        <u/>
        <sz val="12"/>
        <rFont val="Times New Roman"/>
        <family val="1"/>
        <charset val="204"/>
      </rPr>
      <t>А Освіта</t>
    </r>
  </si>
  <si>
    <t>"07" квітня 2025 р.</t>
  </si>
  <si>
    <t>"12" березня 2025 р.</t>
  </si>
  <si>
    <t>"10"  квітня 2025 р.</t>
  </si>
  <si>
    <t>"17" квітня 2025 р.</t>
  </si>
  <si>
    <t>Форма атестації (іспит, дипломний проєкт (робота))</t>
  </si>
  <si>
    <r>
      <t xml:space="preserve">Спеціальність: </t>
    </r>
    <r>
      <rPr>
        <b/>
        <u/>
        <sz val="12"/>
        <rFont val="Times New Roman"/>
        <family val="1"/>
        <charset val="204"/>
      </rPr>
      <t>А6 Спеціальна освіта</t>
    </r>
  </si>
  <si>
    <r>
      <t xml:space="preserve">Спеціалізація: </t>
    </r>
    <r>
      <rPr>
        <b/>
        <u/>
        <sz val="12"/>
        <rFont val="Times New Roman"/>
        <family val="1"/>
        <charset val="204"/>
      </rPr>
      <t>А6.02 Корекційна психопедагогіка</t>
    </r>
  </si>
  <si>
    <r>
      <t xml:space="preserve">Кваліфікація: </t>
    </r>
    <r>
      <rPr>
        <b/>
        <u/>
        <sz val="12"/>
        <rFont val="Times New Roman"/>
        <family val="1"/>
        <charset val="204"/>
      </rPr>
      <t>магістр зі спеціальної освіти за спеціалізацією "Корекційна психопедагогіка"</t>
    </r>
  </si>
  <si>
    <t>Іноземна мова для академічного та професійного спілкування</t>
  </si>
  <si>
    <t>протокол № 3</t>
  </si>
  <si>
    <t>ID за базою ЄДЕБО 78547</t>
  </si>
  <si>
    <t>______________  Ірина КУЩЕНКО</t>
  </si>
  <si>
    <t>об'єднання із соціальної роботи, спеціальної освіти та педагогіки</t>
  </si>
  <si>
    <t>"24" квітня 2025 року</t>
  </si>
  <si>
    <t>від "24" квітня 2025 року</t>
  </si>
  <si>
    <r>
      <t xml:space="preserve">Стратегії </t>
    </r>
    <r>
      <rPr>
        <sz val="11"/>
        <color rgb="FFFF0000"/>
        <rFont val="Times New Roman"/>
        <family val="1"/>
        <charset val="204"/>
      </rPr>
      <t>розвитку,</t>
    </r>
    <r>
      <rPr>
        <sz val="11"/>
        <color theme="1"/>
        <rFont val="Times New Roman"/>
        <family val="1"/>
        <charset val="204"/>
      </rPr>
      <t xml:space="preserve"> навчання</t>
    </r>
    <r>
      <rPr>
        <sz val="11"/>
        <color rgb="FFFF0000"/>
        <rFont val="Times New Roman"/>
        <family val="1"/>
        <charset val="204"/>
      </rPr>
      <t xml:space="preserve">, </t>
    </r>
    <r>
      <rPr>
        <sz val="11"/>
        <color theme="1"/>
        <rFont val="Times New Roman"/>
        <family val="1"/>
        <charset val="204"/>
      </rPr>
      <t xml:space="preserve">виховання </t>
    </r>
    <r>
      <rPr>
        <sz val="11"/>
        <color rgb="FFFF0000"/>
        <rFont val="Times New Roman"/>
        <family val="1"/>
        <charset val="204"/>
      </rPr>
      <t xml:space="preserve">і соціалізації </t>
    </r>
    <r>
      <rPr>
        <sz val="11"/>
        <color theme="1"/>
        <rFont val="Times New Roman"/>
        <family val="1"/>
        <charset val="204"/>
      </rPr>
      <t>дітей із ООП</t>
    </r>
  </si>
  <si>
    <t>Технології психолого-педагогічної підтримки батьків дітей із інтелектуальнми порушеннями</t>
  </si>
  <si>
    <r>
      <rPr>
        <sz val="11"/>
        <color rgb="FFFF0000"/>
        <rFont val="Times New Roman"/>
        <family val="1"/>
        <charset val="204"/>
      </rPr>
      <t>Корекційна п</t>
    </r>
    <r>
      <rPr>
        <sz val="11"/>
        <color theme="1"/>
        <rFont val="Times New Roman"/>
        <family val="1"/>
        <charset val="204"/>
      </rPr>
      <t>сихопедагогічна робота в умовах спеціального та інклюзивного навчання</t>
    </r>
  </si>
  <si>
    <t>Інноваційні методики і технології корекційно-розвивальної роботи з особами з ООП</t>
  </si>
  <si>
    <t>ОК 2.6</t>
  </si>
  <si>
    <t>Управління проєктами у сфері спеціальної та інклюзивної освіти</t>
  </si>
  <si>
    <t>ОК 2.7</t>
  </si>
  <si>
    <t>Рекомендована кількість годин на тиждень</t>
  </si>
  <si>
    <t>І . ГРАФІК ОСВІТНЬОГО ПРОЦЕСУ</t>
  </si>
  <si>
    <t>Всього за циклом професійної підготовки</t>
  </si>
  <si>
    <t>Всього за циклом загальної підготовки</t>
  </si>
  <si>
    <t>V. ПЛАН ОСВІТНЬОГО ПРОЦЕСУ</t>
  </si>
  <si>
    <t>Спеціальна освіта (Корекційна психопедагогіка)</t>
  </si>
  <si>
    <t>Special Education (Correctional Psychopedagogy)</t>
  </si>
  <si>
    <r>
      <t xml:space="preserve">Форми здобуття освіти: </t>
    </r>
    <r>
      <rPr>
        <b/>
        <u/>
        <sz val="12"/>
        <rFont val="Times New Roman"/>
        <family val="1"/>
        <charset val="204"/>
      </rPr>
      <t>денна, мережева</t>
    </r>
  </si>
  <si>
    <r>
      <t xml:space="preserve">Рік вступу: </t>
    </r>
    <r>
      <rPr>
        <b/>
        <sz val="11"/>
        <rFont val="Times New Roman"/>
        <family val="1"/>
        <charset val="204"/>
      </rPr>
      <t>2025-2026 н.р.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</si>
</sst>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\1\.00"/>
    <numFmt numFmtId="165" formatCode="0.0"/>
    <numFmt numFmtId="166" formatCode="\2\.0"/>
    <numFmt numFmtId="167" formatCode="\3\.00"/>
    <numFmt numFmtId="168" formatCode="\1\.0"/>
    <numFmt numFmtId="169" formatCode="0.0%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Arial Cyr"/>
      <charset val="204"/>
    </font>
    <font>
      <sz val="16"/>
      <name val="Times New Roman"/>
      <family val="1"/>
      <charset val="204"/>
    </font>
    <font>
      <sz val="18"/>
      <name val="Times New Roman"/>
      <family val="1"/>
      <charset val="204"/>
    </font>
    <font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8"/>
      <name val="Times New Roman"/>
      <family val="1"/>
      <charset val="204"/>
    </font>
    <font>
      <sz val="8"/>
      <name val="Times New Roman"/>
      <family val="1"/>
      <charset val="204"/>
    </font>
    <font>
      <b/>
      <sz val="16"/>
      <name val="Times New Roman"/>
      <family val="1"/>
      <charset val="204"/>
    </font>
    <font>
      <b/>
      <u/>
      <sz val="14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3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u/>
      <sz val="16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name val="Calibri"/>
      <family val="2"/>
      <charset val="204"/>
      <scheme val="minor"/>
    </font>
    <font>
      <b/>
      <u/>
      <sz val="12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4"/>
      <name val="Times New Roman"/>
      <family val="1"/>
      <charset val="204"/>
    </font>
  </fonts>
  <fills count="1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</fills>
  <borders count="8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26"/>
      </right>
      <top style="medium">
        <color indexed="64"/>
      </top>
      <bottom style="thin">
        <color indexed="64"/>
      </bottom>
      <diagonal/>
    </border>
    <border>
      <left style="thin">
        <color indexed="26"/>
      </left>
      <right style="thin">
        <color indexed="26"/>
      </right>
      <top style="medium">
        <color indexed="64"/>
      </top>
      <bottom style="thin">
        <color indexed="64"/>
      </bottom>
      <diagonal/>
    </border>
    <border>
      <left style="thin">
        <color indexed="26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7" fillId="0" borderId="0"/>
    <xf numFmtId="0" fontId="1" fillId="0" borderId="0"/>
    <xf numFmtId="0" fontId="24" fillId="0" borderId="0">
      <protection locked="0"/>
    </xf>
    <xf numFmtId="0" fontId="25" fillId="0" borderId="0"/>
  </cellStyleXfs>
  <cellXfs count="516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3" fillId="2" borderId="35" xfId="0" applyFont="1" applyFill="1" applyBorder="1" applyAlignment="1">
      <alignment horizontal="centerContinuous" vertical="center"/>
    </xf>
    <xf numFmtId="0" fontId="3" fillId="2" borderId="1" xfId="0" applyFont="1" applyFill="1" applyBorder="1" applyAlignment="1">
      <alignment horizontal="centerContinuous" vertical="center"/>
    </xf>
    <xf numFmtId="0" fontId="3" fillId="2" borderId="2" xfId="0" applyFont="1" applyFill="1" applyBorder="1" applyAlignment="1">
      <alignment horizontal="centerContinuous" vertical="center"/>
    </xf>
    <xf numFmtId="0" fontId="3" fillId="2" borderId="36" xfId="0" applyFont="1" applyFill="1" applyBorder="1" applyAlignment="1">
      <alignment horizontal="centerContinuous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64" fontId="3" fillId="5" borderId="44" xfId="0" applyNumberFormat="1" applyFont="1" applyFill="1" applyBorder="1" applyAlignment="1">
      <alignment horizontal="center" vertical="center"/>
    </xf>
    <xf numFmtId="0" fontId="3" fillId="5" borderId="45" xfId="0" applyFont="1" applyFill="1" applyBorder="1" applyAlignment="1">
      <alignment horizontal="center" vertical="center"/>
    </xf>
    <xf numFmtId="0" fontId="3" fillId="5" borderId="48" xfId="0" applyFont="1" applyFill="1" applyBorder="1" applyAlignment="1">
      <alignment horizontal="center" vertical="center"/>
    </xf>
    <xf numFmtId="1" fontId="3" fillId="5" borderId="46" xfId="0" applyNumberFormat="1" applyFont="1" applyFill="1" applyBorder="1" applyAlignment="1">
      <alignment horizontal="center" vertical="center"/>
    </xf>
    <xf numFmtId="1" fontId="3" fillId="5" borderId="44" xfId="0" applyNumberFormat="1" applyFont="1" applyFill="1" applyBorder="1" applyAlignment="1">
      <alignment horizontal="center" vertical="center"/>
    </xf>
    <xf numFmtId="1" fontId="3" fillId="5" borderId="45" xfId="0" applyNumberFormat="1" applyFont="1" applyFill="1" applyBorder="1" applyAlignment="1">
      <alignment horizontal="center" vertical="center"/>
    </xf>
    <xf numFmtId="1" fontId="3" fillId="5" borderId="39" xfId="0" applyNumberFormat="1" applyFont="1" applyFill="1" applyBorder="1" applyAlignment="1">
      <alignment horizontal="center" vertical="center"/>
    </xf>
    <xf numFmtId="1" fontId="3" fillId="5" borderId="49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164" fontId="3" fillId="5" borderId="37" xfId="0" applyNumberFormat="1" applyFont="1" applyFill="1" applyBorder="1" applyAlignment="1">
      <alignment horizontal="center" vertical="center"/>
    </xf>
    <xf numFmtId="1" fontId="3" fillId="5" borderId="47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1" fontId="3" fillId="5" borderId="48" xfId="0" applyNumberFormat="1" applyFont="1" applyFill="1" applyBorder="1" applyAlignment="1">
      <alignment horizontal="center" vertical="center"/>
    </xf>
    <xf numFmtId="167" fontId="5" fillId="0" borderId="0" xfId="0" applyNumberFormat="1" applyFont="1" applyAlignment="1">
      <alignment vertical="center"/>
    </xf>
    <xf numFmtId="1" fontId="6" fillId="0" borderId="23" xfId="0" applyNumberFormat="1" applyFont="1" applyBorder="1" applyAlignment="1">
      <alignment horizontal="center" vertical="center"/>
    </xf>
    <xf numFmtId="0" fontId="5" fillId="0" borderId="55" xfId="0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8" fillId="0" borderId="0" xfId="2" applyFont="1" applyAlignment="1">
      <alignment horizontal="center" vertical="center"/>
    </xf>
    <xf numFmtId="0" fontId="2" fillId="0" borderId="0" xfId="2" applyFont="1" applyAlignment="1">
      <alignment vertical="center" wrapText="1"/>
    </xf>
    <xf numFmtId="0" fontId="9" fillId="0" borderId="0" xfId="2" applyFont="1" applyAlignment="1">
      <alignment vertical="center" wrapText="1"/>
    </xf>
    <xf numFmtId="0" fontId="8" fillId="0" borderId="0" xfId="2" applyFont="1" applyAlignment="1">
      <alignment vertical="center"/>
    </xf>
    <xf numFmtId="0" fontId="4" fillId="0" borderId="0" xfId="2" applyFont="1" applyAlignment="1">
      <alignment vertical="center" wrapText="1"/>
    </xf>
    <xf numFmtId="0" fontId="11" fillId="0" borderId="0" xfId="2" applyFont="1"/>
    <xf numFmtId="0" fontId="2" fillId="0" borderId="0" xfId="2" applyFont="1"/>
    <xf numFmtId="0" fontId="13" fillId="0" borderId="0" xfId="2" applyFont="1" applyAlignment="1">
      <alignment horizontal="center" vertical="top"/>
    </xf>
    <xf numFmtId="0" fontId="11" fillId="0" borderId="0" xfId="2" applyFont="1" applyAlignment="1">
      <alignment horizontal="left"/>
    </xf>
    <xf numFmtId="0" fontId="2" fillId="0" borderId="0" xfId="2" applyFont="1" applyAlignment="1">
      <alignment vertical="top" wrapText="1"/>
    </xf>
    <xf numFmtId="0" fontId="12" fillId="0" borderId="0" xfId="2" applyFont="1" applyAlignment="1">
      <alignment horizontal="center" vertical="top" wrapText="1"/>
    </xf>
    <xf numFmtId="0" fontId="2" fillId="0" borderId="0" xfId="2" applyFont="1" applyAlignment="1">
      <alignment horizontal="left"/>
    </xf>
    <xf numFmtId="0" fontId="2" fillId="0" borderId="0" xfId="2" applyFont="1" applyAlignment="1">
      <alignment vertical="center"/>
    </xf>
    <xf numFmtId="0" fontId="10" fillId="0" borderId="0" xfId="2" applyFont="1"/>
    <xf numFmtId="0" fontId="13" fillId="0" borderId="0" xfId="2" applyFont="1"/>
    <xf numFmtId="0" fontId="2" fillId="6" borderId="0" xfId="2" applyFont="1" applyFill="1"/>
    <xf numFmtId="0" fontId="13" fillId="6" borderId="0" xfId="2" applyFont="1" applyFill="1"/>
    <xf numFmtId="0" fontId="18" fillId="6" borderId="0" xfId="2" applyFont="1" applyFill="1"/>
    <xf numFmtId="0" fontId="13" fillId="6" borderId="0" xfId="2" applyFont="1" applyFill="1" applyAlignment="1">
      <alignment horizontal="center" vertical="center"/>
    </xf>
    <xf numFmtId="0" fontId="17" fillId="6" borderId="52" xfId="2" applyFont="1" applyFill="1" applyBorder="1" applyAlignment="1">
      <alignment horizontal="center" vertical="center" textRotation="90" wrapText="1"/>
    </xf>
    <xf numFmtId="0" fontId="17" fillId="6" borderId="0" xfId="2" applyFont="1" applyFill="1" applyAlignment="1">
      <alignment horizontal="center" vertical="center" textRotation="90" wrapText="1"/>
    </xf>
    <xf numFmtId="0" fontId="17" fillId="6" borderId="50" xfId="2" applyFont="1" applyFill="1" applyBorder="1" applyAlignment="1">
      <alignment horizontal="center" vertical="center"/>
    </xf>
    <xf numFmtId="0" fontId="17" fillId="6" borderId="0" xfId="2" applyFont="1" applyFill="1" applyAlignment="1">
      <alignment horizontal="center"/>
    </xf>
    <xf numFmtId="0" fontId="17" fillId="0" borderId="54" xfId="2" applyFont="1" applyBorder="1" applyAlignment="1">
      <alignment horizontal="center" vertical="center"/>
    </xf>
    <xf numFmtId="0" fontId="17" fillId="0" borderId="0" xfId="2" applyFont="1" applyAlignment="1">
      <alignment horizontal="center"/>
    </xf>
    <xf numFmtId="0" fontId="5" fillId="6" borderId="14" xfId="0" applyFont="1" applyFill="1" applyBorder="1" applyAlignment="1" applyProtection="1">
      <alignment horizontal="left" vertical="center"/>
      <protection locked="0"/>
    </xf>
    <xf numFmtId="0" fontId="5" fillId="6" borderId="20" xfId="0" applyFont="1" applyFill="1" applyBorder="1" applyAlignment="1" applyProtection="1">
      <alignment horizontal="center" vertical="center"/>
      <protection locked="0"/>
    </xf>
    <xf numFmtId="1" fontId="5" fillId="6" borderId="19" xfId="0" applyNumberFormat="1" applyFont="1" applyFill="1" applyBorder="1" applyAlignment="1" applyProtection="1">
      <alignment horizontal="center" vertical="center"/>
      <protection locked="0"/>
    </xf>
    <xf numFmtId="0" fontId="5" fillId="6" borderId="21" xfId="0" applyFont="1" applyFill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166" fontId="5" fillId="6" borderId="60" xfId="0" applyNumberFormat="1" applyFont="1" applyFill="1" applyBorder="1" applyAlignment="1" applyProtection="1">
      <alignment horizontal="center" vertical="center"/>
      <protection locked="0"/>
    </xf>
    <xf numFmtId="1" fontId="5" fillId="6" borderId="40" xfId="0" applyNumberFormat="1" applyFont="1" applyFill="1" applyBorder="1" applyAlignment="1" applyProtection="1">
      <alignment horizontal="center" vertical="center"/>
      <protection locked="0"/>
    </xf>
    <xf numFmtId="0" fontId="5" fillId="6" borderId="14" xfId="0" applyFont="1" applyFill="1" applyBorder="1" applyAlignment="1">
      <alignment horizontal="center" vertical="center"/>
    </xf>
    <xf numFmtId="0" fontId="5" fillId="6" borderId="21" xfId="0" applyFont="1" applyFill="1" applyBorder="1" applyAlignment="1">
      <alignment horizontal="center" vertical="center"/>
    </xf>
    <xf numFmtId="0" fontId="5" fillId="6" borderId="56" xfId="0" applyFont="1" applyFill="1" applyBorder="1" applyAlignment="1">
      <alignment horizontal="center" vertical="center"/>
    </xf>
    <xf numFmtId="164" fontId="6" fillId="3" borderId="44" xfId="0" applyNumberFormat="1" applyFont="1" applyFill="1" applyBorder="1" applyAlignment="1">
      <alignment horizontal="center" vertical="center"/>
    </xf>
    <xf numFmtId="0" fontId="6" fillId="3" borderId="45" xfId="0" applyFont="1" applyFill="1" applyBorder="1" applyAlignment="1" applyProtection="1">
      <alignment horizontal="right" vertical="center" wrapText="1"/>
      <protection locked="0"/>
    </xf>
    <xf numFmtId="0" fontId="6" fillId="3" borderId="45" xfId="0" applyFont="1" applyFill="1" applyBorder="1" applyAlignment="1">
      <alignment horizontal="center" vertical="center"/>
    </xf>
    <xf numFmtId="1" fontId="6" fillId="3" borderId="46" xfId="0" applyNumberFormat="1" applyFont="1" applyFill="1" applyBorder="1" applyAlignment="1">
      <alignment horizontal="center" vertical="center"/>
    </xf>
    <xf numFmtId="1" fontId="6" fillId="3" borderId="47" xfId="0" applyNumberFormat="1" applyFont="1" applyFill="1" applyBorder="1" applyAlignment="1">
      <alignment horizontal="center" vertical="center"/>
    </xf>
    <xf numFmtId="1" fontId="6" fillId="3" borderId="45" xfId="0" applyNumberFormat="1" applyFont="1" applyFill="1" applyBorder="1" applyAlignment="1">
      <alignment horizontal="center" vertical="center"/>
    </xf>
    <xf numFmtId="1" fontId="6" fillId="3" borderId="48" xfId="0" applyNumberFormat="1" applyFont="1" applyFill="1" applyBorder="1" applyAlignment="1">
      <alignment horizontal="center" vertical="center"/>
    </xf>
    <xf numFmtId="165" fontId="6" fillId="3" borderId="45" xfId="0" applyNumberFormat="1" applyFont="1" applyFill="1" applyBorder="1" applyAlignment="1">
      <alignment horizontal="center" vertical="center"/>
    </xf>
    <xf numFmtId="1" fontId="6" fillId="3" borderId="49" xfId="0" applyNumberFormat="1" applyFont="1" applyFill="1" applyBorder="1" applyAlignment="1">
      <alignment horizontal="center" vertical="center"/>
    </xf>
    <xf numFmtId="2" fontId="5" fillId="0" borderId="50" xfId="0" applyNumberFormat="1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 applyProtection="1">
      <alignment horizontal="center" vertical="center" wrapText="1"/>
      <protection locked="0"/>
    </xf>
    <xf numFmtId="1" fontId="5" fillId="0" borderId="51" xfId="0" applyNumberFormat="1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0" borderId="21" xfId="0" applyFont="1" applyBorder="1" applyAlignment="1" applyProtection="1">
      <alignment horizontal="center" vertical="center" wrapText="1"/>
      <protection locked="0"/>
    </xf>
    <xf numFmtId="0" fontId="3" fillId="4" borderId="45" xfId="0" applyFont="1" applyFill="1" applyBorder="1" applyAlignment="1">
      <alignment horizontal="center" vertical="center"/>
    </xf>
    <xf numFmtId="0" fontId="3" fillId="4" borderId="46" xfId="0" applyFont="1" applyFill="1" applyBorder="1" applyAlignment="1">
      <alignment horizontal="center" vertical="center"/>
    </xf>
    <xf numFmtId="0" fontId="3" fillId="4" borderId="48" xfId="0" applyFont="1" applyFill="1" applyBorder="1" applyAlignment="1">
      <alignment horizontal="center" vertical="center"/>
    </xf>
    <xf numFmtId="0" fontId="3" fillId="4" borderId="49" xfId="0" applyFont="1" applyFill="1" applyBorder="1" applyAlignment="1">
      <alignment horizontal="center" vertical="center"/>
    </xf>
    <xf numFmtId="166" fontId="3" fillId="0" borderId="0" xfId="0" applyNumberFormat="1" applyFont="1" applyAlignment="1">
      <alignment horizontal="center" vertical="center"/>
    </xf>
    <xf numFmtId="0" fontId="2" fillId="7" borderId="21" xfId="0" applyFont="1" applyFill="1" applyBorder="1" applyAlignment="1">
      <alignment horizontal="center" vertical="center"/>
    </xf>
    <xf numFmtId="1" fontId="6" fillId="6" borderId="42" xfId="0" applyNumberFormat="1" applyFont="1" applyFill="1" applyBorder="1" applyAlignment="1">
      <alignment horizontal="center" vertical="center"/>
    </xf>
    <xf numFmtId="1" fontId="5" fillId="0" borderId="14" xfId="0" applyNumberFormat="1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6" fillId="6" borderId="19" xfId="0" applyFont="1" applyFill="1" applyBorder="1" applyAlignment="1" applyProtection="1">
      <alignment horizontal="center" vertical="center" wrapText="1"/>
      <protection locked="0"/>
    </xf>
    <xf numFmtId="166" fontId="3" fillId="3" borderId="60" xfId="0" applyNumberFormat="1" applyFont="1" applyFill="1" applyBorder="1" applyAlignment="1">
      <alignment vertical="center"/>
    </xf>
    <xf numFmtId="0" fontId="3" fillId="3" borderId="23" xfId="0" applyFont="1" applyFill="1" applyBorder="1" applyAlignment="1">
      <alignment horizontal="center" vertical="center"/>
    </xf>
    <xf numFmtId="1" fontId="3" fillId="3" borderId="40" xfId="0" applyNumberFormat="1" applyFont="1" applyFill="1" applyBorder="1" applyAlignment="1">
      <alignment horizontal="center" vertical="center"/>
    </xf>
    <xf numFmtId="1" fontId="3" fillId="3" borderId="41" xfId="0" applyNumberFormat="1" applyFont="1" applyFill="1" applyBorder="1" applyAlignment="1">
      <alignment horizontal="center" vertical="center"/>
    </xf>
    <xf numFmtId="1" fontId="3" fillId="3" borderId="23" xfId="0" applyNumberFormat="1" applyFont="1" applyFill="1" applyBorder="1" applyAlignment="1">
      <alignment horizontal="center" vertical="center"/>
    </xf>
    <xf numFmtId="1" fontId="3" fillId="3" borderId="24" xfId="0" applyNumberFormat="1" applyFont="1" applyFill="1" applyBorder="1" applyAlignment="1">
      <alignment horizontal="center" vertical="center"/>
    </xf>
    <xf numFmtId="1" fontId="3" fillId="3" borderId="42" xfId="0" applyNumberFormat="1" applyFont="1" applyFill="1" applyBorder="1" applyAlignment="1">
      <alignment horizontal="center" vertical="center"/>
    </xf>
    <xf numFmtId="0" fontId="6" fillId="0" borderId="53" xfId="0" applyFont="1" applyBorder="1" applyAlignment="1">
      <alignment horizontal="center" vertical="center"/>
    </xf>
    <xf numFmtId="0" fontId="6" fillId="0" borderId="77" xfId="0" applyFont="1" applyBorder="1" applyAlignment="1">
      <alignment horizontal="center" vertical="center"/>
    </xf>
    <xf numFmtId="1" fontId="6" fillId="7" borderId="53" xfId="0" applyNumberFormat="1" applyFont="1" applyFill="1" applyBorder="1" applyAlignment="1">
      <alignment horizontal="center" vertical="center"/>
    </xf>
    <xf numFmtId="1" fontId="6" fillId="7" borderId="77" xfId="0" applyNumberFormat="1" applyFont="1" applyFill="1" applyBorder="1" applyAlignment="1">
      <alignment horizontal="center" vertical="center"/>
    </xf>
    <xf numFmtId="166" fontId="5" fillId="6" borderId="50" xfId="0" applyNumberFormat="1" applyFont="1" applyFill="1" applyBorder="1" applyAlignment="1" applyProtection="1">
      <alignment horizontal="center" vertical="center"/>
      <protection locked="0"/>
    </xf>
    <xf numFmtId="0" fontId="6" fillId="6" borderId="14" xfId="0" applyFont="1" applyFill="1" applyBorder="1" applyAlignment="1">
      <alignment horizontal="left" vertical="center"/>
    </xf>
    <xf numFmtId="0" fontId="6" fillId="6" borderId="14" xfId="0" applyFont="1" applyFill="1" applyBorder="1" applyAlignment="1">
      <alignment horizontal="center" vertical="center"/>
    </xf>
    <xf numFmtId="0" fontId="6" fillId="6" borderId="15" xfId="0" applyFont="1" applyFill="1" applyBorder="1" applyAlignment="1">
      <alignment horizontal="center" vertical="center"/>
    </xf>
    <xf numFmtId="1" fontId="6" fillId="6" borderId="14" xfId="0" applyNumberFormat="1" applyFont="1" applyFill="1" applyBorder="1" applyAlignment="1">
      <alignment horizontal="center" vertical="center"/>
    </xf>
    <xf numFmtId="1" fontId="6" fillId="6" borderId="15" xfId="0" applyNumberFormat="1" applyFont="1" applyFill="1" applyBorder="1" applyAlignment="1">
      <alignment horizontal="center" vertical="center"/>
    </xf>
    <xf numFmtId="1" fontId="6" fillId="6" borderId="21" xfId="0" applyNumberFormat="1" applyFont="1" applyFill="1" applyBorder="1" applyAlignment="1">
      <alignment horizontal="center" vertical="center"/>
    </xf>
    <xf numFmtId="166" fontId="6" fillId="0" borderId="79" xfId="0" applyNumberFormat="1" applyFont="1" applyBorder="1" applyAlignment="1" applyProtection="1">
      <alignment horizontal="center" vertical="center"/>
      <protection locked="0"/>
    </xf>
    <xf numFmtId="0" fontId="6" fillId="0" borderId="53" xfId="0" applyFont="1" applyBorder="1" applyAlignment="1" applyProtection="1">
      <alignment horizontal="center" vertical="center"/>
      <protection locked="0"/>
    </xf>
    <xf numFmtId="0" fontId="6" fillId="0" borderId="76" xfId="0" applyFont="1" applyBorder="1" applyAlignment="1" applyProtection="1">
      <alignment horizontal="center" vertical="center"/>
      <protection locked="0"/>
    </xf>
    <xf numFmtId="1" fontId="6" fillId="0" borderId="62" xfId="0" applyNumberFormat="1" applyFont="1" applyBorder="1" applyAlignment="1" applyProtection="1">
      <alignment horizontal="center" vertical="center"/>
      <protection locked="0"/>
    </xf>
    <xf numFmtId="0" fontId="6" fillId="0" borderId="80" xfId="0" applyFont="1" applyBorder="1" applyAlignment="1">
      <alignment horizontal="center" vertical="center"/>
    </xf>
    <xf numFmtId="166" fontId="5" fillId="0" borderId="50" xfId="0" applyNumberFormat="1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1" fontId="6" fillId="0" borderId="19" xfId="0" applyNumberFormat="1" applyFont="1" applyBorder="1" applyAlignment="1">
      <alignment horizontal="center" vertical="center"/>
    </xf>
    <xf numFmtId="1" fontId="6" fillId="7" borderId="14" xfId="0" applyNumberFormat="1" applyFont="1" applyFill="1" applyBorder="1" applyAlignment="1">
      <alignment horizontal="center" vertical="center"/>
    </xf>
    <xf numFmtId="1" fontId="6" fillId="7" borderId="15" xfId="0" applyNumberFormat="1" applyFont="1" applyFill="1" applyBorder="1" applyAlignment="1">
      <alignment horizontal="center" vertical="center"/>
    </xf>
    <xf numFmtId="1" fontId="5" fillId="0" borderId="19" xfId="0" applyNumberFormat="1" applyFont="1" applyBorder="1" applyAlignment="1" applyProtection="1">
      <alignment horizontal="center" vertical="center"/>
      <protection locked="0"/>
    </xf>
    <xf numFmtId="165" fontId="6" fillId="0" borderId="21" xfId="0" applyNumberFormat="1" applyFont="1" applyBorder="1" applyAlignment="1">
      <alignment horizontal="center" vertical="center"/>
    </xf>
    <xf numFmtId="0" fontId="6" fillId="7" borderId="62" xfId="0" applyFont="1" applyFill="1" applyBorder="1" applyAlignment="1">
      <alignment horizontal="center" vertical="center"/>
    </xf>
    <xf numFmtId="9" fontId="2" fillId="0" borderId="0" xfId="1" applyFont="1" applyAlignment="1">
      <alignment vertical="center"/>
    </xf>
    <xf numFmtId="9" fontId="2" fillId="0" borderId="0" xfId="1" applyFont="1" applyAlignment="1">
      <alignment horizontal="center" vertical="center"/>
    </xf>
    <xf numFmtId="0" fontId="5" fillId="0" borderId="0" xfId="2" applyFont="1" applyAlignment="1">
      <alignment vertical="top" wrapText="1"/>
    </xf>
    <xf numFmtId="0" fontId="4" fillId="0" borderId="14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9" fontId="3" fillId="3" borderId="47" xfId="1" applyFont="1" applyFill="1" applyBorder="1" applyAlignment="1">
      <alignment horizontal="center" vertical="center"/>
    </xf>
    <xf numFmtId="9" fontId="2" fillId="0" borderId="0" xfId="1" applyFont="1" applyFill="1" applyAlignment="1">
      <alignment vertical="center"/>
    </xf>
    <xf numFmtId="0" fontId="2" fillId="0" borderId="0" xfId="2" applyFont="1" applyAlignment="1">
      <alignment horizontal="left" vertical="center"/>
    </xf>
    <xf numFmtId="9" fontId="4" fillId="0" borderId="0" xfId="1" applyFont="1" applyFill="1" applyAlignment="1">
      <alignment vertical="center"/>
    </xf>
    <xf numFmtId="0" fontId="5" fillId="0" borderId="20" xfId="0" applyFont="1" applyBorder="1" applyAlignment="1" applyProtection="1">
      <alignment horizontal="left" vertical="center"/>
      <protection locked="0"/>
    </xf>
    <xf numFmtId="0" fontId="6" fillId="0" borderId="76" xfId="0" applyFont="1" applyBorder="1" applyAlignment="1" applyProtection="1">
      <alignment horizontal="left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1" fontId="5" fillId="0" borderId="82" xfId="0" applyNumberFormat="1" applyFont="1" applyBorder="1" applyAlignment="1" applyProtection="1">
      <alignment horizontal="center" vertical="center"/>
      <protection locked="0"/>
    </xf>
    <xf numFmtId="1" fontId="5" fillId="0" borderId="6" xfId="0" applyNumberFormat="1" applyFont="1" applyBorder="1" applyAlignment="1" applyProtection="1">
      <alignment horizontal="center" vertical="center"/>
      <protection locked="0"/>
    </xf>
    <xf numFmtId="1" fontId="2" fillId="0" borderId="0" xfId="1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2" fillId="0" borderId="0" xfId="0" applyFont="1"/>
    <xf numFmtId="0" fontId="2" fillId="6" borderId="0" xfId="2" applyFont="1" applyFill="1" applyAlignment="1">
      <alignment horizontal="center" vertical="center"/>
    </xf>
    <xf numFmtId="0" fontId="2" fillId="0" borderId="9" xfId="2" applyFont="1" applyBorder="1" applyAlignment="1">
      <alignment horizontal="center" vertical="center"/>
    </xf>
    <xf numFmtId="1" fontId="6" fillId="0" borderId="14" xfId="0" applyNumberFormat="1" applyFont="1" applyBorder="1" applyAlignment="1" applyProtection="1">
      <alignment horizontal="center" vertical="center"/>
      <protection locked="0"/>
    </xf>
    <xf numFmtId="1" fontId="5" fillId="0" borderId="20" xfId="0" applyNumberFormat="1" applyFont="1" applyBorder="1" applyAlignment="1">
      <alignment horizontal="center" vertical="center"/>
    </xf>
    <xf numFmtId="0" fontId="5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1" fontId="6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vertical="center"/>
    </xf>
    <xf numFmtId="0" fontId="19" fillId="0" borderId="0" xfId="0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" fontId="2" fillId="0" borderId="0" xfId="1" applyNumberFormat="1" applyFont="1" applyFill="1" applyAlignment="1">
      <alignment vertical="center"/>
    </xf>
    <xf numFmtId="0" fontId="19" fillId="8" borderId="37" xfId="0" applyFont="1" applyFill="1" applyBorder="1" applyAlignment="1">
      <alignment vertical="center"/>
    </xf>
    <xf numFmtId="0" fontId="6" fillId="8" borderId="45" xfId="0" applyFont="1" applyFill="1" applyBorder="1" applyAlignment="1" applyProtection="1">
      <alignment horizontal="right" vertical="center" wrapText="1"/>
      <protection locked="0"/>
    </xf>
    <xf numFmtId="0" fontId="19" fillId="8" borderId="45" xfId="0" applyFont="1" applyFill="1" applyBorder="1" applyAlignment="1">
      <alignment horizontal="center" vertical="center"/>
    </xf>
    <xf numFmtId="0" fontId="19" fillId="8" borderId="46" xfId="0" applyFont="1" applyFill="1" applyBorder="1" applyAlignment="1">
      <alignment horizontal="center" vertical="center"/>
    </xf>
    <xf numFmtId="0" fontId="19" fillId="8" borderId="44" xfId="0" applyFont="1" applyFill="1" applyBorder="1" applyAlignment="1">
      <alignment horizontal="center" vertical="center"/>
    </xf>
    <xf numFmtId="0" fontId="19" fillId="8" borderId="47" xfId="0" applyFont="1" applyFill="1" applyBorder="1" applyAlignment="1">
      <alignment horizontal="center" vertical="center"/>
    </xf>
    <xf numFmtId="0" fontId="19" fillId="8" borderId="39" xfId="0" applyFont="1" applyFill="1" applyBorder="1" applyAlignment="1">
      <alignment horizontal="center" vertical="center"/>
    </xf>
    <xf numFmtId="1" fontId="19" fillId="8" borderId="45" xfId="0" applyNumberFormat="1" applyFont="1" applyFill="1" applyBorder="1" applyAlignment="1">
      <alignment horizontal="center" vertical="center"/>
    </xf>
    <xf numFmtId="0" fontId="3" fillId="8" borderId="37" xfId="0" applyFont="1" applyFill="1" applyBorder="1" applyAlignment="1">
      <alignment vertical="center"/>
    </xf>
    <xf numFmtId="0" fontId="3" fillId="8" borderId="45" xfId="0" applyFont="1" applyFill="1" applyBorder="1" applyAlignment="1">
      <alignment horizontal="center" vertical="center"/>
    </xf>
    <xf numFmtId="0" fontId="3" fillId="8" borderId="46" xfId="0" applyFont="1" applyFill="1" applyBorder="1" applyAlignment="1">
      <alignment horizontal="center" vertical="center"/>
    </xf>
    <xf numFmtId="0" fontId="3" fillId="8" borderId="44" xfId="0" applyFont="1" applyFill="1" applyBorder="1" applyAlignment="1">
      <alignment horizontal="center" vertical="center"/>
    </xf>
    <xf numFmtId="0" fontId="3" fillId="8" borderId="39" xfId="0" applyFont="1" applyFill="1" applyBorder="1" applyAlignment="1">
      <alignment horizontal="center" vertical="center"/>
    </xf>
    <xf numFmtId="0" fontId="5" fillId="9" borderId="20" xfId="0" applyFont="1" applyFill="1" applyBorder="1" applyAlignment="1" applyProtection="1">
      <alignment horizontal="center" vertical="center"/>
      <protection locked="0"/>
    </xf>
    <xf numFmtId="0" fontId="5" fillId="9" borderId="52" xfId="0" applyFont="1" applyFill="1" applyBorder="1" applyAlignment="1" applyProtection="1">
      <alignment horizontal="center" vertical="center" wrapText="1"/>
      <protection locked="0"/>
    </xf>
    <xf numFmtId="0" fontId="5" fillId="9" borderId="54" xfId="0" applyFont="1" applyFill="1" applyBorder="1" applyAlignment="1" applyProtection="1">
      <alignment horizontal="center" vertical="center" wrapText="1"/>
      <protection locked="0"/>
    </xf>
    <xf numFmtId="1" fontId="5" fillId="9" borderId="17" xfId="0" applyNumberFormat="1" applyFont="1" applyFill="1" applyBorder="1" applyAlignment="1">
      <alignment horizontal="center" vertical="center"/>
    </xf>
    <xf numFmtId="1" fontId="5" fillId="9" borderId="43" xfId="0" applyNumberFormat="1" applyFont="1" applyFill="1" applyBorder="1" applyAlignment="1">
      <alignment horizontal="center" vertical="center"/>
    </xf>
    <xf numFmtId="1" fontId="6" fillId="9" borderId="61" xfId="0" applyNumberFormat="1" applyFont="1" applyFill="1" applyBorder="1" applyAlignment="1">
      <alignment horizontal="center" vertical="center"/>
    </xf>
    <xf numFmtId="1" fontId="6" fillId="9" borderId="20" xfId="0" applyNumberFormat="1" applyFont="1" applyFill="1" applyBorder="1" applyAlignment="1">
      <alignment horizontal="center" vertical="center"/>
    </xf>
    <xf numFmtId="165" fontId="6" fillId="9" borderId="20" xfId="0" applyNumberFormat="1" applyFont="1" applyFill="1" applyBorder="1" applyAlignment="1">
      <alignment horizontal="center" vertical="center"/>
    </xf>
    <xf numFmtId="165" fontId="6" fillId="9" borderId="14" xfId="0" applyNumberFormat="1" applyFont="1" applyFill="1" applyBorder="1" applyAlignment="1">
      <alignment horizontal="center" vertical="center"/>
    </xf>
    <xf numFmtId="0" fontId="6" fillId="9" borderId="76" xfId="0" applyFont="1" applyFill="1" applyBorder="1" applyAlignment="1">
      <alignment horizontal="center" vertical="center"/>
    </xf>
    <xf numFmtId="0" fontId="6" fillId="9" borderId="53" xfId="0" applyFont="1" applyFill="1" applyBorder="1" applyAlignment="1">
      <alignment horizontal="center" vertical="center"/>
    </xf>
    <xf numFmtId="0" fontId="5" fillId="9" borderId="50" xfId="0" applyFont="1" applyFill="1" applyBorder="1" applyAlignment="1" applyProtection="1">
      <alignment horizontal="center" vertical="center" wrapText="1"/>
      <protection locked="0"/>
    </xf>
    <xf numFmtId="0" fontId="5" fillId="9" borderId="14" xfId="0" applyFont="1" applyFill="1" applyBorder="1" applyAlignment="1" applyProtection="1">
      <alignment horizontal="center" vertical="center" wrapText="1"/>
      <protection locked="0"/>
    </xf>
    <xf numFmtId="1" fontId="6" fillId="9" borderId="23" xfId="0" applyNumberFormat="1" applyFont="1" applyFill="1" applyBorder="1" applyAlignment="1">
      <alignment horizontal="center" vertical="center"/>
    </xf>
    <xf numFmtId="1" fontId="6" fillId="9" borderId="41" xfId="0" applyNumberFormat="1" applyFont="1" applyFill="1" applyBorder="1" applyAlignment="1">
      <alignment horizontal="center" vertical="center"/>
    </xf>
    <xf numFmtId="1" fontId="5" fillId="9" borderId="14" xfId="0" applyNumberFormat="1" applyFont="1" applyFill="1" applyBorder="1" applyAlignment="1">
      <alignment horizontal="center" vertical="center"/>
    </xf>
    <xf numFmtId="1" fontId="5" fillId="9" borderId="20" xfId="0" applyNumberFormat="1" applyFont="1" applyFill="1" applyBorder="1" applyAlignment="1">
      <alignment horizontal="center" vertical="center"/>
    </xf>
    <xf numFmtId="1" fontId="5" fillId="9" borderId="61" xfId="0" applyNumberFormat="1" applyFont="1" applyFill="1" applyBorder="1" applyAlignment="1">
      <alignment horizontal="center" vertical="center"/>
    </xf>
    <xf numFmtId="0" fontId="5" fillId="9" borderId="55" xfId="0" applyFont="1" applyFill="1" applyBorder="1" applyAlignment="1">
      <alignment vertical="center"/>
    </xf>
    <xf numFmtId="0" fontId="13" fillId="0" borderId="6" xfId="2" applyFont="1" applyBorder="1" applyAlignment="1">
      <alignment horizontal="centerContinuous"/>
    </xf>
    <xf numFmtId="0" fontId="2" fillId="0" borderId="52" xfId="2" applyFont="1" applyBorder="1" applyAlignment="1">
      <alignment horizontal="center" vertical="center"/>
    </xf>
    <xf numFmtId="0" fontId="2" fillId="0" borderId="10" xfId="2" applyFont="1" applyBorder="1" applyAlignment="1">
      <alignment horizontal="center" vertical="center"/>
    </xf>
    <xf numFmtId="0" fontId="2" fillId="0" borderId="8" xfId="2" applyFont="1" applyBorder="1" applyAlignment="1">
      <alignment horizontal="center" vertical="center"/>
    </xf>
    <xf numFmtId="0" fontId="13" fillId="0" borderId="69" xfId="2" applyFont="1" applyBorder="1" applyAlignment="1">
      <alignment horizontal="centerContinuous"/>
    </xf>
    <xf numFmtId="0" fontId="2" fillId="0" borderId="54" xfId="2" applyFont="1" applyBorder="1" applyAlignment="1">
      <alignment horizontal="center" vertical="center"/>
    </xf>
    <xf numFmtId="0" fontId="2" fillId="0" borderId="55" xfId="2" applyFont="1" applyBorder="1" applyAlignment="1">
      <alignment horizontal="center" vertical="center"/>
    </xf>
    <xf numFmtId="0" fontId="2" fillId="0" borderId="56" xfId="2" applyFont="1" applyBorder="1" applyAlignment="1">
      <alignment horizontal="center" vertical="center"/>
    </xf>
    <xf numFmtId="0" fontId="2" fillId="0" borderId="59" xfId="2" applyFont="1" applyBorder="1" applyAlignment="1">
      <alignment horizontal="center" vertical="center"/>
    </xf>
    <xf numFmtId="1" fontId="6" fillId="0" borderId="14" xfId="0" applyNumberFormat="1" applyFont="1" applyFill="1" applyBorder="1" applyAlignment="1">
      <alignment horizontal="center" vertical="center"/>
    </xf>
    <xf numFmtId="0" fontId="5" fillId="0" borderId="21" xfId="0" applyFont="1" applyFill="1" applyBorder="1" applyAlignment="1" applyProtection="1">
      <alignment horizontal="center" vertical="center" wrapText="1"/>
      <protection locked="0"/>
    </xf>
    <xf numFmtId="1" fontId="6" fillId="0" borderId="55" xfId="0" applyNumberFormat="1" applyFont="1" applyFill="1" applyBorder="1" applyAlignment="1">
      <alignment horizontal="center" vertical="center"/>
    </xf>
    <xf numFmtId="0" fontId="2" fillId="0" borderId="0" xfId="0" applyFont="1" applyFill="1"/>
    <xf numFmtId="0" fontId="2" fillId="0" borderId="0" xfId="2" applyFont="1" applyFill="1"/>
    <xf numFmtId="0" fontId="11" fillId="0" borderId="0" xfId="2" applyFont="1" applyFill="1" applyAlignment="1">
      <alignment horizontal="left"/>
    </xf>
    <xf numFmtId="0" fontId="2" fillId="0" borderId="0" xfId="2" applyFont="1" applyFill="1" applyAlignment="1">
      <alignment vertical="top" wrapText="1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20" fillId="0" borderId="0" xfId="0" applyFont="1" applyFill="1"/>
    <xf numFmtId="1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1" fontId="6" fillId="0" borderId="23" xfId="0" applyNumberFormat="1" applyFont="1" applyFill="1" applyBorder="1" applyAlignment="1">
      <alignment horizontal="center" vertical="center"/>
    </xf>
    <xf numFmtId="1" fontId="5" fillId="0" borderId="14" xfId="0" applyNumberFormat="1" applyFont="1" applyFill="1" applyBorder="1" applyAlignment="1" applyProtection="1">
      <alignment horizontal="center" vertical="center"/>
      <protection locked="0"/>
    </xf>
    <xf numFmtId="0" fontId="5" fillId="0" borderId="83" xfId="0" applyFont="1" applyFill="1" applyBorder="1" applyAlignment="1" applyProtection="1">
      <alignment horizontal="center" vertical="center" wrapText="1"/>
      <protection locked="0"/>
    </xf>
    <xf numFmtId="0" fontId="5" fillId="0" borderId="13" xfId="0" applyFont="1" applyFill="1" applyBorder="1" applyAlignment="1" applyProtection="1">
      <alignment horizontal="center" vertical="center"/>
      <protection locked="0"/>
    </xf>
    <xf numFmtId="0" fontId="5" fillId="0" borderId="22" xfId="0" applyFont="1" applyFill="1" applyBorder="1" applyAlignment="1" applyProtection="1">
      <alignment horizontal="center" vertical="center"/>
      <protection locked="0"/>
    </xf>
    <xf numFmtId="1" fontId="5" fillId="0" borderId="13" xfId="0" applyNumberFormat="1" applyFont="1" applyFill="1" applyBorder="1" applyAlignment="1" applyProtection="1">
      <alignment horizontal="center" vertical="center"/>
      <protection locked="0"/>
    </xf>
    <xf numFmtId="1" fontId="5" fillId="9" borderId="50" xfId="0" applyNumberFormat="1" applyFont="1" applyFill="1" applyBorder="1" applyAlignment="1">
      <alignment horizontal="center" vertical="center"/>
    </xf>
    <xf numFmtId="1" fontId="5" fillId="0" borderId="55" xfId="0" applyNumberFormat="1" applyFont="1" applyFill="1" applyBorder="1" applyAlignment="1" applyProtection="1">
      <alignment horizontal="center" vertical="center"/>
      <protection locked="0"/>
    </xf>
    <xf numFmtId="1" fontId="5" fillId="6" borderId="58" xfId="0" applyNumberFormat="1" applyFont="1" applyFill="1" applyBorder="1" applyAlignment="1" applyProtection="1">
      <alignment horizontal="center" vertical="center"/>
      <protection locked="0"/>
    </xf>
    <xf numFmtId="1" fontId="5" fillId="9" borderId="59" xfId="0" applyNumberFormat="1" applyFont="1" applyFill="1" applyBorder="1" applyAlignment="1">
      <alignment horizontal="center" vertical="center"/>
    </xf>
    <xf numFmtId="2" fontId="5" fillId="0" borderId="17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3" xfId="0" applyFont="1" applyFill="1" applyBorder="1" applyAlignment="1">
      <alignment horizontal="left" vertical="center"/>
    </xf>
    <xf numFmtId="0" fontId="5" fillId="0" borderId="14" xfId="0" applyFont="1" applyFill="1" applyBorder="1" applyAlignment="1" applyProtection="1">
      <alignment horizontal="center" vertical="center"/>
      <protection locked="0"/>
    </xf>
    <xf numFmtId="0" fontId="5" fillId="0" borderId="15" xfId="0" applyFont="1" applyFill="1" applyBorder="1" applyAlignment="1" applyProtection="1">
      <alignment horizontal="center" vertical="center"/>
      <protection locked="0"/>
    </xf>
    <xf numFmtId="0" fontId="6" fillId="0" borderId="19" xfId="0" applyFont="1" applyFill="1" applyBorder="1" applyAlignment="1" applyProtection="1">
      <alignment horizontal="center" vertical="center"/>
      <protection locked="0"/>
    </xf>
    <xf numFmtId="0" fontId="5" fillId="0" borderId="20" xfId="0" applyFont="1" applyFill="1" applyBorder="1" applyAlignment="1" applyProtection="1">
      <alignment horizontal="center" vertical="center"/>
      <protection locked="0"/>
    </xf>
    <xf numFmtId="0" fontId="6" fillId="0" borderId="23" xfId="0" applyFont="1" applyFill="1" applyBorder="1" applyAlignment="1" applyProtection="1">
      <alignment horizontal="center" vertical="center"/>
      <protection locked="0"/>
    </xf>
    <xf numFmtId="1" fontId="5" fillId="0" borderId="40" xfId="0" applyNumberFormat="1" applyFont="1" applyFill="1" applyBorder="1" applyAlignment="1" applyProtection="1">
      <alignment horizontal="center" vertical="center"/>
      <protection locked="0"/>
    </xf>
    <xf numFmtId="0" fontId="5" fillId="0" borderId="14" xfId="0" applyFont="1" applyFill="1" applyBorder="1" applyAlignment="1" applyProtection="1">
      <alignment vertical="center" wrapText="1"/>
      <protection locked="0"/>
    </xf>
    <xf numFmtId="1" fontId="6" fillId="0" borderId="14" xfId="0" applyNumberFormat="1" applyFont="1" applyFill="1" applyBorder="1" applyAlignment="1" applyProtection="1">
      <alignment horizontal="center" vertical="center"/>
      <protection locked="0"/>
    </xf>
    <xf numFmtId="1" fontId="5" fillId="0" borderId="19" xfId="0" applyNumberFormat="1" applyFont="1" applyFill="1" applyBorder="1" applyAlignment="1" applyProtection="1">
      <alignment horizontal="center" vertical="center"/>
      <protection locked="0"/>
    </xf>
    <xf numFmtId="2" fontId="5" fillId="0" borderId="50" xfId="0" applyNumberFormat="1" applyFont="1" applyFill="1" applyBorder="1" applyAlignment="1" applyProtection="1">
      <alignment horizontal="center" vertical="center" wrapText="1"/>
      <protection locked="0"/>
    </xf>
    <xf numFmtId="168" fontId="5" fillId="0" borderId="11" xfId="0" applyNumberFormat="1" applyFont="1" applyFill="1" applyBorder="1" applyAlignment="1" applyProtection="1">
      <alignment horizontal="center" vertical="center"/>
      <protection locked="0"/>
    </xf>
    <xf numFmtId="0" fontId="6" fillId="0" borderId="26" xfId="0" applyFont="1" applyFill="1" applyBorder="1" applyAlignment="1" applyProtection="1">
      <alignment horizontal="center" vertical="center"/>
      <protection locked="0"/>
    </xf>
    <xf numFmtId="0" fontId="5" fillId="0" borderId="43" xfId="0" applyFont="1" applyFill="1" applyBorder="1" applyAlignment="1" applyProtection="1">
      <alignment horizontal="center" vertical="center"/>
      <protection locked="0"/>
    </xf>
    <xf numFmtId="1" fontId="6" fillId="0" borderId="13" xfId="0" applyNumberFormat="1" applyFont="1" applyFill="1" applyBorder="1" applyAlignment="1" applyProtection="1">
      <alignment horizontal="center" vertical="center"/>
      <protection locked="0"/>
    </xf>
    <xf numFmtId="1" fontId="5" fillId="0" borderId="22" xfId="0" applyNumberFormat="1" applyFont="1" applyFill="1" applyBorder="1" applyAlignment="1" applyProtection="1">
      <alignment horizontal="center" vertical="center"/>
      <protection locked="0"/>
    </xf>
    <xf numFmtId="1" fontId="5" fillId="0" borderId="26" xfId="0" applyNumberFormat="1" applyFont="1" applyFill="1" applyBorder="1" applyAlignment="1" applyProtection="1">
      <alignment horizontal="center" vertical="center"/>
      <protection locked="0"/>
    </xf>
    <xf numFmtId="0" fontId="5" fillId="0" borderId="41" xfId="0" applyFont="1" applyFill="1" applyBorder="1" applyAlignment="1" applyProtection="1">
      <alignment horizontal="center" vertical="center"/>
      <protection locked="0"/>
    </xf>
    <xf numFmtId="0" fontId="5" fillId="0" borderId="1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1" fontId="5" fillId="0" borderId="14" xfId="0" applyNumberFormat="1" applyFont="1" applyFill="1" applyBorder="1" applyAlignment="1">
      <alignment horizontal="center" vertical="center"/>
    </xf>
    <xf numFmtId="1" fontId="5" fillId="0" borderId="15" xfId="0" applyNumberFormat="1" applyFont="1" applyFill="1" applyBorder="1" applyAlignment="1">
      <alignment horizontal="center" vertical="center"/>
    </xf>
    <xf numFmtId="0" fontId="5" fillId="0" borderId="55" xfId="0" applyFont="1" applyFill="1" applyBorder="1" applyAlignment="1" applyProtection="1">
      <alignment horizontal="center" vertical="center"/>
      <protection locked="0"/>
    </xf>
    <xf numFmtId="0" fontId="5" fillId="0" borderId="55" xfId="0" applyFont="1" applyFill="1" applyBorder="1" applyAlignment="1">
      <alignment horizontal="center" vertical="center"/>
    </xf>
    <xf numFmtId="0" fontId="5" fillId="0" borderId="59" xfId="0" applyFont="1" applyFill="1" applyBorder="1" applyAlignment="1" applyProtection="1">
      <alignment horizontal="center" vertical="center"/>
      <protection locked="0"/>
    </xf>
    <xf numFmtId="0" fontId="5" fillId="9" borderId="43" xfId="0" applyFont="1" applyFill="1" applyBorder="1" applyAlignment="1" applyProtection="1">
      <alignment horizontal="center" vertical="center"/>
      <protection locked="0"/>
    </xf>
    <xf numFmtId="0" fontId="5" fillId="0" borderId="15" xfId="0" applyFont="1" applyFill="1" applyBorder="1" applyAlignment="1" applyProtection="1">
      <alignment horizontal="left" vertical="center" wrapText="1"/>
      <protection locked="0"/>
    </xf>
    <xf numFmtId="0" fontId="4" fillId="0" borderId="0" xfId="5" applyFont="1" applyAlignment="1">
      <alignment horizontal="left" vertical="center"/>
    </xf>
    <xf numFmtId="0" fontId="4" fillId="0" borderId="0" xfId="2" applyFont="1" applyAlignment="1">
      <alignment horizontal="left"/>
    </xf>
    <xf numFmtId="0" fontId="21" fillId="10" borderId="14" xfId="0" applyFont="1" applyFill="1" applyBorder="1" applyAlignment="1">
      <alignment vertical="center" wrapText="1"/>
    </xf>
    <xf numFmtId="1" fontId="5" fillId="9" borderId="9" xfId="0" applyNumberFormat="1" applyFont="1" applyFill="1" applyBorder="1" applyAlignment="1" applyProtection="1">
      <alignment horizontal="center" vertical="center" wrapText="1"/>
      <protection locked="0"/>
    </xf>
    <xf numFmtId="1" fontId="5" fillId="9" borderId="54" xfId="0" applyNumberFormat="1" applyFont="1" applyFill="1" applyBorder="1" applyAlignment="1">
      <alignment horizontal="center" vertical="center"/>
    </xf>
    <xf numFmtId="1" fontId="5" fillId="0" borderId="57" xfId="0" applyNumberFormat="1" applyFont="1" applyFill="1" applyBorder="1" applyAlignment="1" applyProtection="1">
      <alignment horizontal="center" vertical="center"/>
      <protection locked="0"/>
    </xf>
    <xf numFmtId="0" fontId="5" fillId="0" borderId="23" xfId="0" applyFont="1" applyFill="1" applyBorder="1" applyAlignment="1" applyProtection="1">
      <alignment horizontal="left" vertical="center"/>
      <protection locked="0"/>
    </xf>
    <xf numFmtId="0" fontId="6" fillId="0" borderId="23" xfId="0" applyFont="1" applyFill="1" applyBorder="1" applyAlignment="1">
      <alignment horizontal="left" vertical="center"/>
    </xf>
    <xf numFmtId="0" fontId="5" fillId="0" borderId="23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/>
    </xf>
    <xf numFmtId="0" fontId="6" fillId="0" borderId="40" xfId="0" applyFont="1" applyFill="1" applyBorder="1" applyAlignment="1" applyProtection="1">
      <alignment horizontal="center" vertical="center" wrapText="1"/>
      <protection locked="0"/>
    </xf>
    <xf numFmtId="1" fontId="6" fillId="0" borderId="24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4" fillId="0" borderId="0" xfId="0" applyFont="1" applyFill="1" applyBorder="1" applyAlignment="1">
      <alignment horizontal="left" vertical="center"/>
    </xf>
    <xf numFmtId="0" fontId="2" fillId="0" borderId="0" xfId="2" applyFont="1" applyAlignment="1">
      <alignment horizontal="left" vertical="center"/>
    </xf>
    <xf numFmtId="0" fontId="2" fillId="0" borderId="0" xfId="2" applyFont="1" applyAlignment="1">
      <alignment horizontal="left" vertical="center"/>
    </xf>
    <xf numFmtId="0" fontId="2" fillId="0" borderId="0" xfId="2" applyFont="1" applyFill="1" applyAlignment="1">
      <alignment horizontal="left" vertical="center"/>
    </xf>
    <xf numFmtId="0" fontId="2" fillId="11" borderId="0" xfId="0" applyFont="1" applyFill="1" applyBorder="1" applyAlignment="1">
      <alignment vertical="center"/>
    </xf>
    <xf numFmtId="0" fontId="2" fillId="11" borderId="0" xfId="2" applyFont="1" applyFill="1"/>
    <xf numFmtId="0" fontId="2" fillId="11" borderId="0" xfId="0" applyFont="1" applyFill="1" applyAlignment="1">
      <alignment horizontal="left" vertical="center"/>
    </xf>
    <xf numFmtId="0" fontId="4" fillId="11" borderId="0" xfId="0" applyFont="1" applyFill="1" applyAlignment="1">
      <alignment vertical="center"/>
    </xf>
    <xf numFmtId="0" fontId="20" fillId="11" borderId="0" xfId="0" applyFont="1" applyFill="1"/>
    <xf numFmtId="0" fontId="5" fillId="0" borderId="13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5" fillId="6" borderId="81" xfId="0" applyFont="1" applyFill="1" applyBorder="1" applyAlignment="1">
      <alignment horizontal="center" vertical="center"/>
    </xf>
    <xf numFmtId="0" fontId="21" fillId="13" borderId="13" xfId="0" applyFont="1" applyFill="1" applyBorder="1" applyAlignment="1">
      <alignment vertical="center" wrapText="1"/>
    </xf>
    <xf numFmtId="0" fontId="5" fillId="0" borderId="23" xfId="0" applyFont="1" applyFill="1" applyBorder="1" applyAlignment="1" applyProtection="1">
      <alignment horizontal="center" vertical="center"/>
      <protection locked="0"/>
    </xf>
    <xf numFmtId="0" fontId="5" fillId="0" borderId="24" xfId="0" applyFont="1" applyFill="1" applyBorder="1" applyAlignment="1">
      <alignment horizontal="center" vertical="center"/>
    </xf>
    <xf numFmtId="1" fontId="5" fillId="0" borderId="23" xfId="0" applyNumberFormat="1" applyFont="1" applyFill="1" applyBorder="1" applyAlignment="1">
      <alignment horizontal="center" vertical="center"/>
    </xf>
    <xf numFmtId="1" fontId="5" fillId="0" borderId="24" xfId="0" applyNumberFormat="1" applyFont="1" applyFill="1" applyBorder="1" applyAlignment="1">
      <alignment horizontal="center" vertical="center"/>
    </xf>
    <xf numFmtId="0" fontId="5" fillId="9" borderId="41" xfId="0" applyFont="1" applyFill="1" applyBorder="1" applyAlignment="1" applyProtection="1">
      <alignment horizontal="center" vertical="center"/>
      <protection locked="0"/>
    </xf>
    <xf numFmtId="0" fontId="5" fillId="6" borderId="42" xfId="0" applyFont="1" applyFill="1" applyBorder="1" applyAlignment="1">
      <alignment horizontal="center" vertical="center"/>
    </xf>
    <xf numFmtId="0" fontId="6" fillId="13" borderId="40" xfId="0" applyFont="1" applyFill="1" applyBorder="1" applyAlignment="1">
      <alignment horizontal="center" vertical="center"/>
    </xf>
    <xf numFmtId="0" fontId="6" fillId="13" borderId="19" xfId="0" applyFont="1" applyFill="1" applyBorder="1" applyAlignment="1">
      <alignment horizontal="center" vertical="center"/>
    </xf>
    <xf numFmtId="0" fontId="6" fillId="13" borderId="19" xfId="0" applyFont="1" applyFill="1" applyBorder="1" applyAlignment="1" applyProtection="1">
      <alignment horizontal="center" vertical="center" wrapText="1"/>
      <protection locked="0"/>
    </xf>
    <xf numFmtId="0" fontId="6" fillId="13" borderId="26" xfId="0" applyFont="1" applyFill="1" applyBorder="1" applyAlignment="1" applyProtection="1">
      <alignment horizontal="center" vertical="center" wrapText="1"/>
      <protection locked="0"/>
    </xf>
    <xf numFmtId="0" fontId="6" fillId="13" borderId="58" xfId="0" applyFont="1" applyFill="1" applyBorder="1" applyAlignment="1">
      <alignment horizontal="center" vertical="center"/>
    </xf>
    <xf numFmtId="0" fontId="6" fillId="13" borderId="16" xfId="0" applyFont="1" applyFill="1" applyBorder="1" applyAlignment="1" applyProtection="1">
      <alignment horizontal="center" vertical="center" wrapText="1"/>
      <protection locked="0"/>
    </xf>
    <xf numFmtId="166" fontId="5" fillId="13" borderId="60" xfId="0" applyNumberFormat="1" applyFont="1" applyFill="1" applyBorder="1" applyAlignment="1" applyProtection="1">
      <alignment horizontal="center" vertical="center"/>
      <protection locked="0"/>
    </xf>
    <xf numFmtId="0" fontId="5" fillId="13" borderId="43" xfId="0" applyFont="1" applyFill="1" applyBorder="1" applyAlignment="1" applyProtection="1">
      <alignment horizontal="center" vertical="center"/>
      <protection locked="0"/>
    </xf>
    <xf numFmtId="0" fontId="5" fillId="13" borderId="13" xfId="0" applyFont="1" applyFill="1" applyBorder="1" applyAlignment="1" applyProtection="1">
      <alignment horizontal="center" vertical="center"/>
      <protection locked="0"/>
    </xf>
    <xf numFmtId="0" fontId="5" fillId="13" borderId="57" xfId="0" applyFont="1" applyFill="1" applyBorder="1" applyAlignment="1">
      <alignment horizontal="center" vertical="center"/>
    </xf>
    <xf numFmtId="0" fontId="5" fillId="13" borderId="55" xfId="0" applyFont="1" applyFill="1" applyBorder="1" applyAlignment="1">
      <alignment vertical="center"/>
    </xf>
    <xf numFmtId="0" fontId="5" fillId="13" borderId="12" xfId="0" applyFont="1" applyFill="1" applyBorder="1" applyAlignment="1" applyProtection="1">
      <alignment horizontal="center" vertical="center" wrapText="1"/>
      <protection locked="0"/>
    </xf>
    <xf numFmtId="0" fontId="5" fillId="13" borderId="14" xfId="0" applyFont="1" applyFill="1" applyBorder="1" applyAlignment="1" applyProtection="1">
      <alignment horizontal="center" vertical="center" wrapText="1"/>
      <protection locked="0"/>
    </xf>
    <xf numFmtId="0" fontId="5" fillId="13" borderId="3" xfId="0" applyFont="1" applyFill="1" applyBorder="1" applyAlignment="1" applyProtection="1">
      <alignment horizontal="center" vertical="center" wrapText="1"/>
      <protection locked="0"/>
    </xf>
    <xf numFmtId="0" fontId="5" fillId="13" borderId="0" xfId="0" applyFont="1" applyFill="1" applyAlignment="1" applyProtection="1">
      <alignment horizontal="center" vertical="center" wrapText="1"/>
      <protection locked="0"/>
    </xf>
    <xf numFmtId="1" fontId="5" fillId="13" borderId="14" xfId="0" applyNumberFormat="1" applyFont="1" applyFill="1" applyBorder="1" applyAlignment="1">
      <alignment horizontal="center" vertical="center"/>
    </xf>
    <xf numFmtId="1" fontId="5" fillId="13" borderId="15" xfId="0" applyNumberFormat="1" applyFont="1" applyFill="1" applyBorder="1" applyAlignment="1">
      <alignment horizontal="center" vertical="center"/>
    </xf>
    <xf numFmtId="1" fontId="5" fillId="13" borderId="13" xfId="0" applyNumberFormat="1" applyFont="1" applyFill="1" applyBorder="1" applyAlignment="1" applyProtection="1">
      <alignment horizontal="center" vertical="center"/>
      <protection locked="0"/>
    </xf>
    <xf numFmtId="0" fontId="28" fillId="0" borderId="14" xfId="0" applyFont="1" applyBorder="1" applyAlignment="1">
      <alignment horizontal="center" vertical="center"/>
    </xf>
    <xf numFmtId="1" fontId="5" fillId="13" borderId="15" xfId="0" applyNumberFormat="1" applyFont="1" applyFill="1" applyBorder="1" applyAlignment="1" applyProtection="1">
      <alignment horizontal="center" vertical="center"/>
      <protection locked="0"/>
    </xf>
    <xf numFmtId="0" fontId="5" fillId="13" borderId="15" xfId="0" applyFont="1" applyFill="1" applyBorder="1" applyAlignment="1" applyProtection="1">
      <alignment horizontal="center" vertical="center" wrapText="1"/>
      <protection locked="0"/>
    </xf>
    <xf numFmtId="0" fontId="5" fillId="13" borderId="20" xfId="0" applyFont="1" applyFill="1" applyBorder="1" applyAlignment="1" applyProtection="1">
      <alignment horizontal="center" vertical="center"/>
      <protection locked="0"/>
    </xf>
    <xf numFmtId="1" fontId="5" fillId="13" borderId="14" xfId="0" applyNumberFormat="1" applyFont="1" applyFill="1" applyBorder="1" applyAlignment="1" applyProtection="1">
      <alignment horizontal="center" vertical="center"/>
      <protection locked="0"/>
    </xf>
    <xf numFmtId="165" fontId="5" fillId="13" borderId="9" xfId="0" applyNumberFormat="1" applyFont="1" applyFill="1" applyBorder="1" applyAlignment="1" applyProtection="1">
      <alignment horizontal="center" vertical="center" wrapText="1"/>
      <protection locked="0"/>
    </xf>
    <xf numFmtId="0" fontId="5" fillId="13" borderId="61" xfId="0" applyFont="1" applyFill="1" applyBorder="1" applyAlignment="1" applyProtection="1">
      <alignment horizontal="center" vertical="center" wrapText="1"/>
      <protection locked="0"/>
    </xf>
    <xf numFmtId="0" fontId="21" fillId="12" borderId="55" xfId="0" applyFont="1" applyFill="1" applyBorder="1" applyAlignment="1">
      <alignment vertical="center" wrapText="1"/>
    </xf>
    <xf numFmtId="0" fontId="21" fillId="12" borderId="23" xfId="0" applyFont="1" applyFill="1" applyBorder="1" applyAlignment="1">
      <alignment vertical="center" wrapText="1"/>
    </xf>
    <xf numFmtId="0" fontId="3" fillId="13" borderId="23" xfId="0" applyFont="1" applyFill="1" applyBorder="1" applyAlignment="1">
      <alignment horizontal="center" vertical="center"/>
    </xf>
    <xf numFmtId="0" fontId="3" fillId="13" borderId="45" xfId="0" applyFont="1" applyFill="1" applyBorder="1" applyAlignment="1">
      <alignment horizontal="center" vertical="center"/>
    </xf>
    <xf numFmtId="169" fontId="3" fillId="4" borderId="47" xfId="1" applyNumberFormat="1" applyFont="1" applyFill="1" applyBorder="1" applyAlignment="1">
      <alignment horizontal="center" vertical="center"/>
    </xf>
    <xf numFmtId="1" fontId="5" fillId="13" borderId="12" xfId="0" applyNumberFormat="1" applyFont="1" applyFill="1" applyBorder="1" applyAlignment="1">
      <alignment horizontal="center" vertical="center"/>
    </xf>
    <xf numFmtId="1" fontId="5" fillId="13" borderId="61" xfId="0" applyNumberFormat="1" applyFont="1" applyFill="1" applyBorder="1" applyAlignment="1">
      <alignment horizontal="center" vertical="center"/>
    </xf>
    <xf numFmtId="0" fontId="11" fillId="0" borderId="79" xfId="2" applyFont="1" applyFill="1" applyBorder="1" applyAlignment="1">
      <alignment horizontal="centerContinuous"/>
    </xf>
    <xf numFmtId="0" fontId="11" fillId="0" borderId="53" xfId="2" applyFont="1" applyFill="1" applyBorder="1" applyAlignment="1">
      <alignment horizontal="centerContinuous"/>
    </xf>
    <xf numFmtId="0" fontId="11" fillId="0" borderId="78" xfId="2" applyFont="1" applyFill="1" applyBorder="1" applyAlignment="1">
      <alignment horizontal="centerContinuous"/>
    </xf>
    <xf numFmtId="0" fontId="11" fillId="0" borderId="76" xfId="2" applyFont="1" applyFill="1" applyBorder="1" applyAlignment="1">
      <alignment horizontal="centerContinuous"/>
    </xf>
    <xf numFmtId="0" fontId="11" fillId="0" borderId="80" xfId="2" applyFont="1" applyFill="1" applyBorder="1" applyAlignment="1">
      <alignment horizontal="centerContinuous"/>
    </xf>
    <xf numFmtId="0" fontId="11" fillId="0" borderId="77" xfId="2" applyFont="1" applyFill="1" applyBorder="1" applyAlignment="1">
      <alignment horizontal="centerContinuous"/>
    </xf>
    <xf numFmtId="0" fontId="11" fillId="0" borderId="53" xfId="2" applyFont="1" applyFill="1" applyBorder="1" applyAlignment="1">
      <alignment horizontal="center"/>
    </xf>
    <xf numFmtId="0" fontId="11" fillId="0" borderId="80" xfId="2" applyFont="1" applyFill="1" applyBorder="1" applyAlignment="1">
      <alignment horizontal="center"/>
    </xf>
    <xf numFmtId="0" fontId="2" fillId="11" borderId="52" xfId="2" applyFont="1" applyFill="1" applyBorder="1" applyAlignment="1">
      <alignment horizontal="center" vertical="center"/>
    </xf>
    <xf numFmtId="0" fontId="2" fillId="11" borderId="9" xfId="2" applyFont="1" applyFill="1" applyBorder="1" applyAlignment="1">
      <alignment horizontal="center" vertical="center"/>
    </xf>
    <xf numFmtId="0" fontId="2" fillId="11" borderId="7" xfId="2" applyFont="1" applyFill="1" applyBorder="1" applyAlignment="1">
      <alignment horizontal="center" vertical="center"/>
    </xf>
    <xf numFmtId="0" fontId="2" fillId="11" borderId="8" xfId="2" applyFont="1" applyFill="1" applyBorder="1" applyAlignment="1">
      <alignment horizontal="center" vertical="center"/>
    </xf>
    <xf numFmtId="0" fontId="2" fillId="11" borderId="10" xfId="2" applyFont="1" applyFill="1" applyBorder="1" applyAlignment="1">
      <alignment horizontal="center" vertical="center"/>
    </xf>
    <xf numFmtId="0" fontId="2" fillId="11" borderId="54" xfId="2" applyFont="1" applyFill="1" applyBorder="1" applyAlignment="1">
      <alignment horizontal="center" vertical="center"/>
    </xf>
    <xf numFmtId="0" fontId="2" fillId="11" borderId="55" xfId="2" applyFont="1" applyFill="1" applyBorder="1" applyAlignment="1">
      <alignment horizontal="center" vertical="center"/>
    </xf>
    <xf numFmtId="0" fontId="2" fillId="11" borderId="71" xfId="2" applyFont="1" applyFill="1" applyBorder="1" applyAlignment="1">
      <alignment horizontal="center" vertical="center"/>
    </xf>
    <xf numFmtId="0" fontId="2" fillId="11" borderId="59" xfId="2" applyFont="1" applyFill="1" applyBorder="1" applyAlignment="1">
      <alignment horizontal="center" vertical="center"/>
    </xf>
    <xf numFmtId="0" fontId="2" fillId="11" borderId="56" xfId="2" applyFont="1" applyFill="1" applyBorder="1" applyAlignment="1">
      <alignment horizontal="center" vertical="center"/>
    </xf>
    <xf numFmtId="0" fontId="11" fillId="0" borderId="75" xfId="2" applyFont="1" applyFill="1" applyBorder="1" applyAlignment="1">
      <alignment horizontal="centerContinuous"/>
    </xf>
    <xf numFmtId="0" fontId="2" fillId="11" borderId="4" xfId="2" applyFont="1" applyFill="1" applyBorder="1" applyAlignment="1">
      <alignment horizontal="center" vertical="center"/>
    </xf>
    <xf numFmtId="0" fontId="2" fillId="11" borderId="70" xfId="2" applyFont="1" applyFill="1" applyBorder="1" applyAlignment="1">
      <alignment horizontal="center" vertical="center"/>
    </xf>
    <xf numFmtId="0" fontId="2" fillId="0" borderId="4" xfId="2" applyFont="1" applyBorder="1" applyAlignment="1">
      <alignment horizontal="center" vertical="center"/>
    </xf>
    <xf numFmtId="0" fontId="2" fillId="0" borderId="70" xfId="2" applyFont="1" applyBorder="1" applyAlignment="1">
      <alignment horizontal="center" vertical="center"/>
    </xf>
    <xf numFmtId="0" fontId="2" fillId="0" borderId="7" xfId="2" applyFont="1" applyBorder="1" applyAlignment="1">
      <alignment horizontal="center" vertical="center"/>
    </xf>
    <xf numFmtId="0" fontId="2" fillId="0" borderId="71" xfId="2" applyFont="1" applyBorder="1" applyAlignment="1">
      <alignment horizontal="center" vertical="center"/>
    </xf>
    <xf numFmtId="0" fontId="3" fillId="12" borderId="0" xfId="0" applyFont="1" applyFill="1" applyAlignment="1">
      <alignment horizontal="centerContinuous" vertical="center"/>
    </xf>
    <xf numFmtId="0" fontId="2" fillId="12" borderId="0" xfId="0" applyFont="1" applyFill="1" applyAlignment="1">
      <alignment horizontal="centerContinuous" vertical="center"/>
    </xf>
    <xf numFmtId="0" fontId="2" fillId="14" borderId="7" xfId="2" applyFont="1" applyFill="1" applyBorder="1" applyAlignment="1">
      <alignment horizontal="center" vertical="center"/>
    </xf>
    <xf numFmtId="0" fontId="2" fillId="14" borderId="9" xfId="2" applyFont="1" applyFill="1" applyBorder="1" applyAlignment="1">
      <alignment horizontal="center" vertical="center"/>
    </xf>
    <xf numFmtId="0" fontId="2" fillId="14" borderId="59" xfId="2" applyFont="1" applyFill="1" applyBorder="1" applyAlignment="1">
      <alignment horizontal="center" vertical="center"/>
    </xf>
    <xf numFmtId="0" fontId="2" fillId="14" borderId="55" xfId="2" applyFont="1" applyFill="1" applyBorder="1" applyAlignment="1">
      <alignment horizontal="center" vertical="center"/>
    </xf>
    <xf numFmtId="0" fontId="5" fillId="14" borderId="14" xfId="0" applyFont="1" applyFill="1" applyBorder="1" applyAlignment="1">
      <alignment horizontal="center" vertical="center"/>
    </xf>
    <xf numFmtId="0" fontId="2" fillId="0" borderId="37" xfId="2" applyFont="1" applyFill="1" applyBorder="1" applyAlignment="1">
      <alignment horizontal="center" vertical="center"/>
    </xf>
    <xf numFmtId="0" fontId="22" fillId="0" borderId="38" xfId="0" applyFont="1" applyFill="1" applyBorder="1" applyAlignment="1">
      <alignment vertical="center"/>
    </xf>
    <xf numFmtId="0" fontId="22" fillId="0" borderId="39" xfId="0" applyFont="1" applyFill="1" applyBorder="1" applyAlignment="1">
      <alignment vertical="center"/>
    </xf>
    <xf numFmtId="0" fontId="2" fillId="13" borderId="37" xfId="2" applyFont="1" applyFill="1" applyBorder="1" applyAlignment="1">
      <alignment horizontal="center" vertical="center"/>
    </xf>
    <xf numFmtId="0" fontId="0" fillId="13" borderId="38" xfId="0" applyFill="1" applyBorder="1" applyAlignment="1"/>
    <xf numFmtId="0" fontId="0" fillId="13" borderId="38" xfId="0" applyFill="1" applyBorder="1" applyAlignment="1">
      <alignment vertical="center"/>
    </xf>
    <xf numFmtId="0" fontId="0" fillId="13" borderId="39" xfId="0" applyFill="1" applyBorder="1" applyAlignment="1">
      <alignment vertical="center"/>
    </xf>
    <xf numFmtId="0" fontId="0" fillId="13" borderId="39" xfId="0" applyFill="1" applyBorder="1" applyAlignment="1"/>
    <xf numFmtId="0" fontId="2" fillId="13" borderId="38" xfId="2" applyFont="1" applyFill="1" applyBorder="1" applyAlignment="1">
      <alignment horizontal="center" vertical="center"/>
    </xf>
    <xf numFmtId="0" fontId="17" fillId="0" borderId="55" xfId="2" applyFont="1" applyBorder="1" applyAlignment="1">
      <alignment horizontal="center"/>
    </xf>
    <xf numFmtId="0" fontId="13" fillId="6" borderId="15" xfId="2" applyFont="1" applyFill="1" applyBorder="1" applyAlignment="1">
      <alignment horizontal="center" vertical="center"/>
    </xf>
    <xf numFmtId="0" fontId="13" fillId="6" borderId="66" xfId="2" applyFont="1" applyFill="1" applyBorder="1" applyAlignment="1">
      <alignment horizontal="center" vertical="center"/>
    </xf>
    <xf numFmtId="0" fontId="13" fillId="0" borderId="35" xfId="2" applyFont="1" applyBorder="1" applyAlignment="1">
      <alignment horizontal="center" vertical="center"/>
    </xf>
    <xf numFmtId="0" fontId="13" fillId="0" borderId="67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72" xfId="2" applyFont="1" applyBorder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3" fillId="0" borderId="61" xfId="2" applyFont="1" applyBorder="1" applyAlignment="1">
      <alignment horizontal="center" vertical="center"/>
    </xf>
    <xf numFmtId="0" fontId="13" fillId="0" borderId="74" xfId="2" applyFont="1" applyBorder="1" applyAlignment="1">
      <alignment horizontal="center" vertical="center"/>
    </xf>
    <xf numFmtId="0" fontId="13" fillId="0" borderId="75" xfId="2" applyFont="1" applyBorder="1" applyAlignment="1">
      <alignment horizontal="center" vertical="center"/>
    </xf>
    <xf numFmtId="0" fontId="13" fillId="0" borderId="76" xfId="2" applyFont="1" applyBorder="1" applyAlignment="1">
      <alignment horizontal="center" vertical="center"/>
    </xf>
    <xf numFmtId="0" fontId="13" fillId="0" borderId="22" xfId="2" applyFont="1" applyBorder="1" applyAlignment="1">
      <alignment horizontal="center" vertical="center" wrapText="1"/>
    </xf>
    <xf numFmtId="0" fontId="13" fillId="0" borderId="67" xfId="2" applyFont="1" applyBorder="1" applyAlignment="1">
      <alignment horizontal="center" vertical="center" wrapText="1"/>
    </xf>
    <xf numFmtId="0" fontId="13" fillId="0" borderId="43" xfId="2" applyFont="1" applyBorder="1" applyAlignment="1">
      <alignment horizontal="center" vertical="center" wrapText="1"/>
    </xf>
    <xf numFmtId="0" fontId="13" fillId="0" borderId="25" xfId="2" applyFont="1" applyBorder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13" fillId="0" borderId="61" xfId="2" applyFont="1" applyBorder="1" applyAlignment="1">
      <alignment horizontal="center" vertical="center" wrapText="1"/>
    </xf>
    <xf numFmtId="0" fontId="13" fillId="0" borderId="77" xfId="2" applyFont="1" applyBorder="1" applyAlignment="1">
      <alignment horizontal="center" vertical="center" wrapText="1"/>
    </xf>
    <xf numFmtId="0" fontId="13" fillId="0" borderId="75" xfId="2" applyFont="1" applyBorder="1" applyAlignment="1">
      <alignment horizontal="center" vertical="center" wrapText="1"/>
    </xf>
    <xf numFmtId="0" fontId="13" fillId="0" borderId="76" xfId="2" applyFont="1" applyBorder="1" applyAlignment="1">
      <alignment horizontal="center" vertical="center" wrapText="1"/>
    </xf>
    <xf numFmtId="0" fontId="13" fillId="0" borderId="68" xfId="2" applyFont="1" applyBorder="1" applyAlignment="1">
      <alignment horizontal="center" vertical="center" wrapText="1"/>
    </xf>
    <xf numFmtId="0" fontId="13" fillId="0" borderId="73" xfId="2" applyFont="1" applyBorder="1" applyAlignment="1">
      <alignment horizontal="center" vertical="center" wrapText="1"/>
    </xf>
    <xf numFmtId="0" fontId="13" fillId="0" borderId="78" xfId="2" applyFont="1" applyBorder="1" applyAlignment="1">
      <alignment horizontal="center" vertical="center" wrapText="1"/>
    </xf>
    <xf numFmtId="0" fontId="13" fillId="0" borderId="14" xfId="2" applyFont="1" applyBorder="1" applyAlignment="1">
      <alignment horizontal="center"/>
    </xf>
    <xf numFmtId="0" fontId="17" fillId="0" borderId="56" xfId="2" applyFont="1" applyBorder="1" applyAlignment="1">
      <alignment horizontal="center"/>
    </xf>
    <xf numFmtId="0" fontId="17" fillId="6" borderId="14" xfId="2" applyFont="1" applyFill="1" applyBorder="1" applyAlignment="1">
      <alignment horizontal="center"/>
    </xf>
    <xf numFmtId="0" fontId="17" fillId="6" borderId="21" xfId="2" applyFont="1" applyFill="1" applyBorder="1" applyAlignment="1">
      <alignment horizontal="center"/>
    </xf>
    <xf numFmtId="0" fontId="2" fillId="6" borderId="69" xfId="2" applyFont="1" applyFill="1" applyBorder="1" applyAlignment="1">
      <alignment horizontal="left"/>
    </xf>
    <xf numFmtId="0" fontId="2" fillId="6" borderId="70" xfId="2" applyFont="1" applyFill="1" applyBorder="1" applyAlignment="1">
      <alignment horizontal="left"/>
    </xf>
    <xf numFmtId="0" fontId="2" fillId="6" borderId="59" xfId="2" applyFont="1" applyFill="1" applyBorder="1" applyAlignment="1">
      <alignment horizontal="left"/>
    </xf>
    <xf numFmtId="0" fontId="13" fillId="6" borderId="57" xfId="2" applyFont="1" applyFill="1" applyBorder="1" applyAlignment="1" applyProtection="1">
      <alignment horizontal="center" vertical="center" wrapText="1"/>
      <protection locked="0"/>
    </xf>
    <xf numFmtId="0" fontId="13" fillId="6" borderId="59" xfId="2" applyFont="1" applyFill="1" applyBorder="1" applyAlignment="1" applyProtection="1">
      <alignment horizontal="center" vertical="center" wrapText="1"/>
      <protection locked="0"/>
    </xf>
    <xf numFmtId="0" fontId="13" fillId="6" borderId="57" xfId="2" applyFont="1" applyFill="1" applyBorder="1" applyAlignment="1">
      <alignment horizontal="center" vertical="center"/>
    </xf>
    <xf numFmtId="0" fontId="13" fillId="6" borderId="71" xfId="2" applyFont="1" applyFill="1" applyBorder="1" applyAlignment="1">
      <alignment horizontal="center" vertical="center"/>
    </xf>
    <xf numFmtId="0" fontId="13" fillId="14" borderId="14" xfId="2" applyFont="1" applyFill="1" applyBorder="1" applyAlignment="1">
      <alignment horizontal="center"/>
    </xf>
    <xf numFmtId="0" fontId="2" fillId="6" borderId="51" xfId="2" applyFont="1" applyFill="1" applyBorder="1" applyAlignment="1">
      <alignment horizontal="left"/>
    </xf>
    <xf numFmtId="0" fontId="2" fillId="6" borderId="18" xfId="2" applyFont="1" applyFill="1" applyBorder="1" applyAlignment="1">
      <alignment horizontal="left"/>
    </xf>
    <xf numFmtId="0" fontId="2" fillId="6" borderId="20" xfId="2" applyFont="1" applyFill="1" applyBorder="1" applyAlignment="1">
      <alignment horizontal="left"/>
    </xf>
    <xf numFmtId="0" fontId="13" fillId="14" borderId="15" xfId="2" applyFont="1" applyFill="1" applyBorder="1" applyAlignment="1" applyProtection="1">
      <alignment horizontal="center" vertical="center" wrapText="1"/>
      <protection locked="0"/>
    </xf>
    <xf numFmtId="0" fontId="13" fillId="14" borderId="20" xfId="2" applyFont="1" applyFill="1" applyBorder="1" applyAlignment="1" applyProtection="1">
      <alignment horizontal="center" vertical="center" wrapText="1"/>
      <protection locked="0"/>
    </xf>
    <xf numFmtId="0" fontId="17" fillId="6" borderId="9" xfId="2" applyFont="1" applyFill="1" applyBorder="1" applyAlignment="1">
      <alignment horizontal="center" vertical="center" textRotation="90" wrapText="1"/>
    </xf>
    <xf numFmtId="0" fontId="17" fillId="6" borderId="9" xfId="2" applyFont="1" applyFill="1" applyBorder="1" applyAlignment="1">
      <alignment horizontal="center" vertical="center" textRotation="90"/>
    </xf>
    <xf numFmtId="0" fontId="13" fillId="6" borderId="14" xfId="2" applyFont="1" applyFill="1" applyBorder="1" applyAlignment="1">
      <alignment horizontal="center"/>
    </xf>
    <xf numFmtId="0" fontId="17" fillId="6" borderId="3" xfId="2" applyFont="1" applyFill="1" applyBorder="1" applyAlignment="1">
      <alignment horizontal="center" vertical="center" textRotation="90" wrapText="1"/>
    </xf>
    <xf numFmtId="0" fontId="17" fillId="6" borderId="7" xfId="2" applyFont="1" applyFill="1" applyBorder="1" applyAlignment="1">
      <alignment horizontal="center" vertical="center" textRotation="90" wrapText="1"/>
    </xf>
    <xf numFmtId="0" fontId="17" fillId="6" borderId="3" xfId="2" applyFont="1" applyFill="1" applyBorder="1" applyAlignment="1">
      <alignment horizontal="center" vertical="center" textRotation="90"/>
    </xf>
    <xf numFmtId="0" fontId="17" fillId="6" borderId="7" xfId="2" applyFont="1" applyFill="1" applyBorder="1" applyAlignment="1">
      <alignment horizontal="center" vertical="center" textRotation="90"/>
    </xf>
    <xf numFmtId="0" fontId="17" fillId="6" borderId="63" xfId="2" applyFont="1" applyFill="1" applyBorder="1" applyAlignment="1">
      <alignment horizontal="center" vertical="center" wrapText="1"/>
    </xf>
    <xf numFmtId="0" fontId="17" fillId="6" borderId="64" xfId="2" applyFont="1" applyFill="1" applyBorder="1" applyAlignment="1">
      <alignment horizontal="center" vertical="center" wrapText="1"/>
    </xf>
    <xf numFmtId="0" fontId="17" fillId="6" borderId="65" xfId="2" applyFont="1" applyFill="1" applyBorder="1" applyAlignment="1">
      <alignment horizontal="center" vertical="center" wrapText="1"/>
    </xf>
    <xf numFmtId="0" fontId="17" fillId="6" borderId="8" xfId="2" applyFont="1" applyFill="1" applyBorder="1" applyAlignment="1">
      <alignment horizontal="center" vertical="center" wrapText="1"/>
    </xf>
    <xf numFmtId="0" fontId="17" fillId="6" borderId="9" xfId="2" applyFont="1" applyFill="1" applyBorder="1" applyAlignment="1">
      <alignment horizontal="center" vertical="center" wrapText="1"/>
    </xf>
    <xf numFmtId="0" fontId="6" fillId="12" borderId="0" xfId="2" applyFont="1" applyFill="1" applyAlignment="1">
      <alignment horizontal="center"/>
    </xf>
    <xf numFmtId="0" fontId="11" fillId="0" borderId="84" xfId="2" applyFont="1" applyFill="1" applyBorder="1" applyAlignment="1">
      <alignment horizontal="center" vertical="center" wrapText="1"/>
    </xf>
    <xf numFmtId="0" fontId="11" fillId="0" borderId="72" xfId="2" applyFont="1" applyFill="1" applyBorder="1" applyAlignment="1">
      <alignment horizontal="center" vertical="center" wrapText="1"/>
    </xf>
    <xf numFmtId="0" fontId="7" fillId="0" borderId="72" xfId="2" applyFont="1" applyFill="1" applyBorder="1" applyAlignment="1">
      <alignment horizontal="center" vertical="center" wrapText="1"/>
    </xf>
    <xf numFmtId="0" fontId="7" fillId="0" borderId="74" xfId="2" applyFont="1" applyFill="1" applyBorder="1" applyAlignment="1">
      <alignment horizontal="center" vertical="center" wrapText="1"/>
    </xf>
    <xf numFmtId="0" fontId="17" fillId="6" borderId="0" xfId="2" applyFont="1" applyFill="1" applyAlignment="1">
      <alignment horizontal="center" wrapText="1"/>
    </xf>
    <xf numFmtId="0" fontId="18" fillId="6" borderId="0" xfId="2" applyFont="1" applyFill="1" applyAlignment="1">
      <alignment horizontal="center" vertical="center"/>
    </xf>
    <xf numFmtId="0" fontId="18" fillId="6" borderId="0" xfId="2" applyFont="1" applyFill="1" applyAlignment="1">
      <alignment horizontal="center"/>
    </xf>
    <xf numFmtId="0" fontId="17" fillId="6" borderId="10" xfId="2" applyFont="1" applyFill="1" applyBorder="1" applyAlignment="1">
      <alignment horizontal="center" vertical="center" textRotation="90" wrapText="1"/>
    </xf>
    <xf numFmtId="0" fontId="17" fillId="6" borderId="6" xfId="2" applyFont="1" applyFill="1" applyBorder="1" applyAlignment="1">
      <alignment horizontal="center" vertical="center" wrapText="1"/>
    </xf>
    <xf numFmtId="0" fontId="17" fillId="6" borderId="4" xfId="2" applyFont="1" applyFill="1" applyBorder="1" applyAlignment="1">
      <alignment horizontal="center" vertical="center" wrapText="1"/>
    </xf>
    <xf numFmtId="0" fontId="17" fillId="6" borderId="8" xfId="2" applyFont="1" applyFill="1" applyBorder="1" applyAlignment="1">
      <alignment horizontal="center" vertical="center" textRotation="90"/>
    </xf>
    <xf numFmtId="0" fontId="2" fillId="0" borderId="0" xfId="2" applyFont="1" applyAlignment="1">
      <alignment horizontal="left" vertical="center"/>
    </xf>
    <xf numFmtId="0" fontId="14" fillId="0" borderId="0" xfId="2" applyFont="1" applyAlignment="1">
      <alignment horizontal="center" vertical="center" wrapText="1"/>
    </xf>
    <xf numFmtId="0" fontId="29" fillId="0" borderId="0" xfId="2" applyFont="1" applyAlignment="1">
      <alignment horizontal="center" wrapText="1"/>
    </xf>
    <xf numFmtId="0" fontId="12" fillId="0" borderId="0" xfId="2" applyFont="1" applyAlignment="1">
      <alignment horizontal="center" vertical="top"/>
    </xf>
    <xf numFmtId="0" fontId="14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23" fillId="0" borderId="0" xfId="2" applyFont="1" applyAlignment="1">
      <alignment horizontal="center"/>
    </xf>
    <xf numFmtId="0" fontId="3" fillId="0" borderId="0" xfId="2" applyFont="1" applyFill="1" applyAlignment="1">
      <alignment horizontal="center"/>
    </xf>
    <xf numFmtId="0" fontId="4" fillId="0" borderId="0" xfId="2" applyFont="1" applyFill="1" applyAlignment="1">
      <alignment horizontal="center"/>
    </xf>
    <xf numFmtId="0" fontId="15" fillId="11" borderId="0" xfId="2" applyFont="1" applyFill="1" applyAlignment="1">
      <alignment horizontal="center"/>
    </xf>
    <xf numFmtId="0" fontId="5" fillId="11" borderId="0" xfId="2" applyFont="1" applyFill="1" applyAlignment="1">
      <alignment horizontal="center" vertical="top" wrapText="1"/>
    </xf>
    <xf numFmtId="0" fontId="3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6" fillId="0" borderId="50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6" fillId="0" borderId="54" xfId="0" applyFont="1" applyBorder="1" applyAlignment="1">
      <alignment vertical="center"/>
    </xf>
    <xf numFmtId="0" fontId="6" fillId="0" borderId="55" xfId="0" applyFont="1" applyBorder="1" applyAlignment="1">
      <alignment vertical="center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0" fillId="0" borderId="12" xfId="0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164" fontId="3" fillId="3" borderId="37" xfId="0" applyNumberFormat="1" applyFont="1" applyFill="1" applyBorder="1" applyAlignment="1">
      <alignment horizontal="left" vertical="center" wrapText="1"/>
    </xf>
    <xf numFmtId="0" fontId="20" fillId="0" borderId="47" xfId="0" applyFont="1" applyBorder="1" applyAlignment="1">
      <alignment horizontal="left" vertical="center" wrapText="1"/>
    </xf>
    <xf numFmtId="0" fontId="3" fillId="4" borderId="37" xfId="0" applyFont="1" applyFill="1" applyBorder="1" applyAlignment="1">
      <alignment vertical="center" wrapText="1"/>
    </xf>
    <xf numFmtId="0" fontId="20" fillId="0" borderId="47" xfId="0" applyFont="1" applyBorder="1" applyAlignment="1">
      <alignment vertical="center" wrapText="1"/>
    </xf>
    <xf numFmtId="166" fontId="3" fillId="2" borderId="1" xfId="0" applyNumberFormat="1" applyFont="1" applyFill="1" applyBorder="1" applyAlignment="1">
      <alignment horizontal="center" vertical="center"/>
    </xf>
    <xf numFmtId="166" fontId="3" fillId="2" borderId="2" xfId="0" applyNumberFormat="1" applyFont="1" applyFill="1" applyBorder="1" applyAlignment="1">
      <alignment horizontal="center" vertical="center"/>
    </xf>
    <xf numFmtId="0" fontId="6" fillId="13" borderId="60" xfId="0" applyFont="1" applyFill="1" applyBorder="1" applyAlignment="1">
      <alignment vertical="center"/>
    </xf>
    <xf numFmtId="0" fontId="6" fillId="13" borderId="23" xfId="0" applyFont="1" applyFill="1" applyBorder="1" applyAlignment="1">
      <alignment vertical="center"/>
    </xf>
    <xf numFmtId="0" fontId="3" fillId="2" borderId="44" xfId="0" applyFont="1" applyFill="1" applyBorder="1" applyAlignment="1">
      <alignment horizontal="center" vertical="center"/>
    </xf>
    <xf numFmtId="0" fontId="3" fillId="2" borderId="45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center" vertical="center"/>
    </xf>
    <xf numFmtId="9" fontId="2" fillId="0" borderId="72" xfId="1" applyFont="1" applyFill="1" applyBorder="1" applyAlignment="1">
      <alignment horizontal="center" vertical="center" wrapText="1"/>
    </xf>
    <xf numFmtId="9" fontId="2" fillId="0" borderId="61" xfId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textRotation="90"/>
    </xf>
    <xf numFmtId="0" fontId="2" fillId="0" borderId="11" xfId="0" applyFont="1" applyBorder="1" applyAlignment="1">
      <alignment horizontal="center" vertical="center" textRotation="90"/>
    </xf>
    <xf numFmtId="0" fontId="2" fillId="0" borderId="2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textRotation="90"/>
    </xf>
    <xf numFmtId="0" fontId="2" fillId="0" borderId="12" xfId="0" applyFont="1" applyBorder="1" applyAlignment="1">
      <alignment horizontal="center" vertical="center" textRotation="90"/>
    </xf>
    <xf numFmtId="0" fontId="2" fillId="0" borderId="22" xfId="0" applyFont="1" applyBorder="1" applyAlignment="1">
      <alignment horizontal="center" vertical="center" textRotation="90"/>
    </xf>
    <xf numFmtId="0" fontId="2" fillId="0" borderId="25" xfId="0" applyFont="1" applyBorder="1" applyAlignment="1">
      <alignment horizontal="center" vertical="center" textRotation="90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textRotation="90" wrapText="1"/>
    </xf>
    <xf numFmtId="0" fontId="2" fillId="0" borderId="12" xfId="0" applyFont="1" applyBorder="1" applyAlignment="1">
      <alignment horizontal="center" vertical="center" textRotation="90" wrapText="1"/>
    </xf>
    <xf numFmtId="0" fontId="2" fillId="0" borderId="27" xfId="0" applyFont="1" applyBorder="1" applyAlignment="1">
      <alignment horizontal="center" vertical="center" textRotation="90" wrapText="1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 textRotation="90"/>
    </xf>
    <xf numFmtId="0" fontId="2" fillId="0" borderId="26" xfId="0" applyFont="1" applyBorder="1" applyAlignment="1">
      <alignment horizontal="center" vertical="center" textRotation="90"/>
    </xf>
    <xf numFmtId="0" fontId="2" fillId="0" borderId="31" xfId="0" applyFont="1" applyBorder="1" applyAlignment="1">
      <alignment horizontal="center" vertical="center" textRotation="90"/>
    </xf>
    <xf numFmtId="0" fontId="2" fillId="0" borderId="20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textRotation="90" wrapText="1"/>
    </xf>
    <xf numFmtId="0" fontId="2" fillId="0" borderId="25" xfId="0" applyFont="1" applyBorder="1" applyAlignment="1">
      <alignment horizontal="center" vertical="center" textRotation="90" wrapText="1"/>
    </xf>
    <xf numFmtId="0" fontId="2" fillId="0" borderId="30" xfId="0" applyFont="1" applyBorder="1" applyAlignment="1">
      <alignment horizontal="center" vertical="center" textRotation="90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4" fillId="11" borderId="0" xfId="0" applyFont="1" applyFill="1" applyAlignment="1">
      <alignment horizontal="left" vertical="center" wrapText="1"/>
    </xf>
    <xf numFmtId="0" fontId="2" fillId="0" borderId="5" xfId="0" applyFont="1" applyBorder="1" applyAlignment="1">
      <alignment horizontal="center" vertical="center" textRotation="90" wrapText="1"/>
    </xf>
    <xf numFmtId="0" fontId="2" fillId="0" borderId="16" xfId="0" applyFont="1" applyBorder="1" applyAlignment="1">
      <alignment horizontal="center" vertical="center" textRotation="90" wrapText="1"/>
    </xf>
    <xf numFmtId="0" fontId="2" fillId="0" borderId="28" xfId="0" applyFont="1" applyBorder="1" applyAlignment="1">
      <alignment horizontal="center" vertical="center" textRotation="90" wrapText="1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2" fillId="0" borderId="29" xfId="0" applyFont="1" applyBorder="1" applyAlignment="1">
      <alignment horizontal="center" vertical="center" textRotation="90" wrapText="1"/>
    </xf>
    <xf numFmtId="0" fontId="2" fillId="13" borderId="0" xfId="2" applyFont="1" applyFill="1" applyAlignment="1">
      <alignment vertical="center"/>
    </xf>
    <xf numFmtId="0" fontId="2" fillId="13" borderId="0" xfId="2" applyFont="1" applyFill="1"/>
    <xf numFmtId="0" fontId="5" fillId="11" borderId="14" xfId="0" applyFont="1" applyFill="1" applyBorder="1" applyAlignment="1">
      <alignment horizontal="center" vertical="center"/>
    </xf>
    <xf numFmtId="0" fontId="5" fillId="11" borderId="43" xfId="0" applyFont="1" applyFill="1" applyBorder="1" applyAlignment="1" applyProtection="1">
      <alignment horizontal="center" vertical="center"/>
      <protection locked="0"/>
    </xf>
    <xf numFmtId="1" fontId="5" fillId="11" borderId="17" xfId="0" applyNumberFormat="1" applyFont="1" applyFill="1" applyBorder="1" applyAlignment="1">
      <alignment horizontal="center" vertical="center"/>
    </xf>
    <xf numFmtId="1" fontId="5" fillId="11" borderId="43" xfId="0" applyNumberFormat="1" applyFont="1" applyFill="1" applyBorder="1" applyAlignment="1">
      <alignment horizontal="center" vertical="center"/>
    </xf>
    <xf numFmtId="0" fontId="5" fillId="11" borderId="20" xfId="0" applyFont="1" applyFill="1" applyBorder="1" applyAlignment="1" applyProtection="1">
      <alignment horizontal="center" vertical="center"/>
      <protection locked="0"/>
    </xf>
    <xf numFmtId="0" fontId="5" fillId="11" borderId="14" xfId="0" applyFont="1" applyFill="1" applyBorder="1" applyAlignment="1" applyProtection="1">
      <alignment horizontal="center" vertical="center"/>
      <protection locked="0"/>
    </xf>
    <xf numFmtId="0" fontId="5" fillId="11" borderId="21" xfId="0" applyFont="1" applyFill="1" applyBorder="1" applyAlignment="1" applyProtection="1">
      <alignment horizontal="center" vertical="center"/>
      <protection locked="0"/>
    </xf>
    <xf numFmtId="1" fontId="5" fillId="11" borderId="15" xfId="0" applyNumberFormat="1" applyFont="1" applyFill="1" applyBorder="1" applyAlignment="1" applyProtection="1">
      <alignment horizontal="center" vertical="center"/>
      <protection locked="0"/>
    </xf>
    <xf numFmtId="1" fontId="6" fillId="11" borderId="23" xfId="0" applyNumberFormat="1" applyFont="1" applyFill="1" applyBorder="1" applyAlignment="1">
      <alignment horizontal="center" vertical="center"/>
    </xf>
  </cellXfs>
  <cellStyles count="6">
    <cellStyle name="Відсотковий" xfId="1" builtinId="5"/>
    <cellStyle name="Звичайний" xfId="0" builtinId="0"/>
    <cellStyle name="Звичайний 4" xfId="5"/>
    <cellStyle name="Обычный 2" xfId="2"/>
    <cellStyle name="Обычный 2 2" xfId="3"/>
    <cellStyle name="Обычный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L37"/>
  <sheetViews>
    <sheetView showZeros="0" view="pageBreakPreview" topLeftCell="A10" zoomScale="95" zoomScaleNormal="95" zoomScaleSheetLayoutView="95" workbookViewId="0">
      <selection activeCell="AG31" sqref="AG31"/>
    </sheetView>
  </sheetViews>
  <sheetFormatPr defaultColWidth="9.109375" defaultRowHeight="13.2" x14ac:dyDescent="0.25"/>
  <cols>
    <col min="1" max="1" width="5.88671875" style="37" customWidth="1"/>
    <col min="2" max="53" width="2.88671875" style="37" customWidth="1"/>
    <col min="54" max="54" width="2.33203125" style="37" customWidth="1"/>
    <col min="55" max="57" width="9.109375" style="37" customWidth="1"/>
    <col min="58" max="58" width="2.5546875" style="37" customWidth="1"/>
    <col min="59" max="16384" width="9.109375" style="37"/>
  </cols>
  <sheetData>
    <row r="1" spans="1:57" s="31" customFormat="1" ht="21" customHeight="1" x14ac:dyDescent="0.3">
      <c r="B1" s="32"/>
      <c r="C1" s="32"/>
      <c r="D1" s="32"/>
      <c r="E1" s="32"/>
      <c r="F1" s="32"/>
      <c r="G1" s="32"/>
      <c r="H1" s="32"/>
      <c r="I1" s="424" t="s">
        <v>48</v>
      </c>
      <c r="J1" s="424"/>
      <c r="K1" s="424"/>
      <c r="L1" s="424"/>
      <c r="M1" s="424"/>
      <c r="N1" s="424"/>
      <c r="O1" s="424"/>
      <c r="P1" s="424"/>
      <c r="Q1" s="424"/>
      <c r="R1" s="424"/>
      <c r="S1" s="424"/>
      <c r="T1" s="424"/>
      <c r="U1" s="424"/>
      <c r="V1" s="424"/>
      <c r="W1" s="424"/>
      <c r="X1" s="424"/>
      <c r="Y1" s="424"/>
      <c r="Z1" s="424"/>
      <c r="AA1" s="424"/>
      <c r="AB1" s="424"/>
      <c r="AC1" s="424"/>
      <c r="AD1" s="424"/>
      <c r="AE1" s="424"/>
      <c r="AF1" s="424"/>
      <c r="AG1" s="424"/>
      <c r="AH1" s="424"/>
      <c r="AI1" s="424"/>
      <c r="AJ1" s="424"/>
      <c r="AK1" s="424"/>
      <c r="AL1" s="424"/>
      <c r="AM1" s="424"/>
      <c r="AN1" s="424"/>
      <c r="AO1" s="424"/>
      <c r="AP1" s="424"/>
      <c r="AQ1" s="424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4"/>
      <c r="BC1" s="34"/>
      <c r="BD1" s="34"/>
      <c r="BE1" s="34"/>
    </row>
    <row r="2" spans="1:57" s="31" customFormat="1" ht="16.5" customHeight="1" x14ac:dyDescent="0.3">
      <c r="B2" s="32"/>
      <c r="C2" s="32"/>
      <c r="D2" s="32"/>
      <c r="E2" s="32"/>
      <c r="F2" s="32"/>
      <c r="G2" s="32"/>
      <c r="H2" s="32"/>
      <c r="I2" s="425" t="s">
        <v>144</v>
      </c>
      <c r="J2" s="425"/>
      <c r="K2" s="425"/>
      <c r="L2" s="425"/>
      <c r="M2" s="425"/>
      <c r="N2" s="425"/>
      <c r="O2" s="425"/>
      <c r="P2" s="425"/>
      <c r="Q2" s="425"/>
      <c r="R2" s="425"/>
      <c r="S2" s="425"/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  <c r="AO2" s="425"/>
      <c r="AP2" s="425"/>
      <c r="AQ2" s="425"/>
      <c r="AT2" s="35"/>
      <c r="AU2" s="35"/>
      <c r="AV2" s="35"/>
      <c r="AW2" s="35"/>
      <c r="AX2" s="35"/>
      <c r="AY2" s="35"/>
      <c r="AZ2" s="35"/>
      <c r="BA2" s="35"/>
    </row>
    <row r="3" spans="1:57" x14ac:dyDescent="0.25">
      <c r="A3" s="36" t="s">
        <v>102</v>
      </c>
      <c r="J3" s="426"/>
      <c r="K3" s="426"/>
      <c r="L3" s="426"/>
      <c r="M3" s="426"/>
      <c r="N3" s="426"/>
      <c r="O3" s="426"/>
      <c r="P3" s="426"/>
      <c r="Q3" s="426"/>
      <c r="R3" s="426"/>
      <c r="S3" s="426"/>
      <c r="T3" s="426"/>
      <c r="U3" s="426"/>
      <c r="V3" s="426"/>
      <c r="W3" s="426"/>
      <c r="X3" s="426"/>
      <c r="Y3" s="426"/>
      <c r="Z3" s="426"/>
      <c r="AA3" s="426"/>
      <c r="AB3" s="426"/>
      <c r="AC3" s="426"/>
      <c r="AD3" s="426"/>
      <c r="AE3" s="426"/>
      <c r="AF3" s="426"/>
      <c r="AG3" s="426"/>
      <c r="AH3" s="426"/>
      <c r="AI3" s="426"/>
      <c r="AJ3" s="426"/>
      <c r="AK3" s="426"/>
      <c r="AL3" s="426"/>
      <c r="AM3" s="426"/>
      <c r="AN3" s="426"/>
      <c r="AO3" s="426"/>
      <c r="AP3" s="36" t="s">
        <v>103</v>
      </c>
    </row>
    <row r="4" spans="1:57" ht="19.5" customHeight="1" x14ac:dyDescent="0.25">
      <c r="A4" s="37" t="s">
        <v>49</v>
      </c>
      <c r="J4" s="38"/>
      <c r="K4" s="38"/>
      <c r="AN4" s="38"/>
      <c r="AO4" s="38"/>
      <c r="AP4" s="37" t="s">
        <v>105</v>
      </c>
    </row>
    <row r="5" spans="1:57" ht="18" customHeight="1" x14ac:dyDescent="0.25">
      <c r="A5" s="37" t="s">
        <v>50</v>
      </c>
      <c r="L5" s="427" t="s">
        <v>51</v>
      </c>
      <c r="M5" s="427"/>
      <c r="N5" s="427"/>
      <c r="O5" s="427"/>
      <c r="P5" s="427"/>
      <c r="Q5" s="427"/>
      <c r="R5" s="427"/>
      <c r="S5" s="427"/>
      <c r="T5" s="427"/>
      <c r="U5" s="427"/>
      <c r="V5" s="427"/>
      <c r="W5" s="427"/>
      <c r="X5" s="427"/>
      <c r="Y5" s="427"/>
      <c r="Z5" s="427"/>
      <c r="AA5" s="427"/>
      <c r="AB5" s="427"/>
      <c r="AC5" s="427"/>
      <c r="AD5" s="427"/>
      <c r="AE5" s="427"/>
      <c r="AF5" s="427"/>
      <c r="AG5" s="427"/>
      <c r="AH5" s="427"/>
      <c r="AI5" s="427"/>
      <c r="AJ5" s="427"/>
      <c r="AK5" s="427"/>
      <c r="AL5" s="427"/>
      <c r="AM5" s="427"/>
      <c r="AP5" s="37" t="s">
        <v>104</v>
      </c>
    </row>
    <row r="6" spans="1:57" ht="19.5" customHeight="1" x14ac:dyDescent="0.25">
      <c r="A6" s="37" t="s">
        <v>52</v>
      </c>
      <c r="I6" s="39"/>
      <c r="L6" s="428" t="s">
        <v>106</v>
      </c>
      <c r="M6" s="428"/>
      <c r="N6" s="428"/>
      <c r="O6" s="428"/>
      <c r="P6" s="428"/>
      <c r="Q6" s="428"/>
      <c r="R6" s="428"/>
      <c r="S6" s="428"/>
      <c r="T6" s="428"/>
      <c r="U6" s="428"/>
      <c r="V6" s="428"/>
      <c r="W6" s="428"/>
      <c r="X6" s="428"/>
      <c r="Y6" s="428"/>
      <c r="Z6" s="428"/>
      <c r="AA6" s="428"/>
      <c r="AB6" s="428"/>
      <c r="AC6" s="428"/>
      <c r="AD6" s="428"/>
      <c r="AE6" s="428"/>
      <c r="AF6" s="428"/>
      <c r="AG6" s="428"/>
      <c r="AH6" s="428"/>
      <c r="AI6" s="428"/>
      <c r="AJ6" s="428"/>
      <c r="AK6" s="428"/>
      <c r="AL6" s="428"/>
      <c r="AM6" s="428"/>
      <c r="AP6" s="37" t="s">
        <v>52</v>
      </c>
    </row>
    <row r="7" spans="1:57" s="203" customFormat="1" ht="18.75" customHeight="1" x14ac:dyDescent="0.3">
      <c r="A7" s="203" t="s">
        <v>131</v>
      </c>
      <c r="I7" s="204"/>
      <c r="L7" s="430" t="s">
        <v>107</v>
      </c>
      <c r="M7" s="430"/>
      <c r="N7" s="430"/>
      <c r="O7" s="430"/>
      <c r="P7" s="430"/>
      <c r="Q7" s="430"/>
      <c r="R7" s="430"/>
      <c r="S7" s="430"/>
      <c r="T7" s="430"/>
      <c r="U7" s="430"/>
      <c r="V7" s="430"/>
      <c r="W7" s="430"/>
      <c r="X7" s="430"/>
      <c r="Y7" s="430"/>
      <c r="Z7" s="430"/>
      <c r="AA7" s="430"/>
      <c r="AB7" s="430"/>
      <c r="AC7" s="430"/>
      <c r="AD7" s="430"/>
      <c r="AE7" s="430"/>
      <c r="AF7" s="430"/>
      <c r="AG7" s="430"/>
      <c r="AH7" s="430"/>
      <c r="AI7" s="430"/>
      <c r="AJ7" s="430"/>
      <c r="AK7" s="430"/>
      <c r="AL7" s="430"/>
      <c r="AM7" s="430"/>
      <c r="AP7" s="270" t="s">
        <v>160</v>
      </c>
      <c r="AQ7" s="271"/>
      <c r="AR7" s="271"/>
      <c r="AS7" s="271"/>
      <c r="AT7" s="271"/>
      <c r="AU7" s="271"/>
      <c r="AV7" s="271"/>
    </row>
    <row r="8" spans="1:57" s="203" customFormat="1" ht="18.75" customHeight="1" x14ac:dyDescent="0.3">
      <c r="A8" s="272" t="s">
        <v>159</v>
      </c>
      <c r="B8" s="271"/>
      <c r="C8" s="271"/>
      <c r="D8" s="271"/>
      <c r="E8" s="271"/>
      <c r="J8" s="205"/>
      <c r="K8" s="205"/>
      <c r="L8" s="431" t="s">
        <v>108</v>
      </c>
      <c r="M8" s="431"/>
      <c r="N8" s="431"/>
      <c r="O8" s="431"/>
      <c r="P8" s="431"/>
      <c r="Q8" s="431"/>
      <c r="R8" s="431"/>
      <c r="S8" s="431"/>
      <c r="T8" s="431"/>
      <c r="U8" s="431"/>
      <c r="V8" s="431"/>
      <c r="W8" s="431"/>
      <c r="X8" s="431"/>
      <c r="Y8" s="431"/>
      <c r="Z8" s="431"/>
      <c r="AA8" s="431"/>
      <c r="AB8" s="431"/>
      <c r="AC8" s="431"/>
      <c r="AD8" s="431"/>
      <c r="AE8" s="431"/>
      <c r="AF8" s="431"/>
      <c r="AG8" s="431"/>
      <c r="AH8" s="431"/>
      <c r="AI8" s="431"/>
      <c r="AJ8" s="431"/>
      <c r="AK8" s="431"/>
      <c r="AL8" s="431"/>
      <c r="AM8" s="431"/>
      <c r="AN8" s="205"/>
      <c r="AO8" s="205"/>
      <c r="AP8" s="271" t="s">
        <v>155</v>
      </c>
      <c r="AQ8" s="271"/>
      <c r="AR8" s="271"/>
      <c r="AS8" s="271"/>
      <c r="AT8" s="271"/>
      <c r="AU8" s="271"/>
      <c r="AV8" s="271"/>
    </row>
    <row r="9" spans="1:57" ht="18.75" customHeight="1" x14ac:dyDescent="0.25">
      <c r="J9" s="40"/>
      <c r="K9" s="40"/>
      <c r="L9" s="428" t="s">
        <v>109</v>
      </c>
      <c r="M9" s="428"/>
      <c r="N9" s="428"/>
      <c r="O9" s="428"/>
      <c r="P9" s="428"/>
      <c r="Q9" s="428"/>
      <c r="R9" s="428"/>
      <c r="S9" s="428"/>
      <c r="T9" s="428"/>
      <c r="U9" s="428"/>
      <c r="V9" s="428"/>
      <c r="W9" s="428"/>
      <c r="X9" s="428"/>
      <c r="Y9" s="428"/>
      <c r="Z9" s="428"/>
      <c r="AA9" s="428"/>
      <c r="AB9" s="428"/>
      <c r="AC9" s="428"/>
      <c r="AD9" s="428"/>
      <c r="AE9" s="428"/>
      <c r="AF9" s="428"/>
      <c r="AG9" s="428"/>
      <c r="AH9" s="428"/>
      <c r="AI9" s="428"/>
      <c r="AJ9" s="428"/>
      <c r="AK9" s="428"/>
      <c r="AL9" s="428"/>
      <c r="AM9" s="428"/>
      <c r="AN9" s="40"/>
      <c r="AO9" s="40"/>
    </row>
    <row r="10" spans="1:57" ht="20.399999999999999" x14ac:dyDescent="0.35">
      <c r="I10" s="39"/>
      <c r="L10" s="429" t="s">
        <v>173</v>
      </c>
      <c r="M10" s="429"/>
      <c r="N10" s="429"/>
      <c r="O10" s="429"/>
      <c r="P10" s="429"/>
      <c r="Q10" s="429"/>
      <c r="R10" s="429"/>
      <c r="S10" s="429"/>
      <c r="T10" s="429"/>
      <c r="U10" s="429"/>
      <c r="V10" s="429"/>
      <c r="W10" s="429"/>
      <c r="X10" s="429"/>
      <c r="Y10" s="429"/>
      <c r="Z10" s="429"/>
      <c r="AA10" s="429"/>
      <c r="AB10" s="429"/>
      <c r="AC10" s="429"/>
      <c r="AD10" s="429"/>
      <c r="AE10" s="429"/>
      <c r="AF10" s="429"/>
      <c r="AG10" s="429"/>
      <c r="AH10" s="429"/>
      <c r="AI10" s="429"/>
      <c r="AJ10" s="429"/>
      <c r="AK10" s="429"/>
      <c r="AL10" s="429"/>
      <c r="AM10" s="429"/>
      <c r="AN10" s="36"/>
    </row>
    <row r="11" spans="1:57" ht="20.399999999999999" x14ac:dyDescent="0.35">
      <c r="I11" s="39"/>
      <c r="L11" s="429" t="s">
        <v>174</v>
      </c>
      <c r="M11" s="429"/>
      <c r="N11" s="429"/>
      <c r="O11" s="429"/>
      <c r="P11" s="429"/>
      <c r="Q11" s="429"/>
      <c r="R11" s="429"/>
      <c r="S11" s="429"/>
      <c r="T11" s="429"/>
      <c r="U11" s="429"/>
      <c r="V11" s="429"/>
      <c r="W11" s="429"/>
      <c r="X11" s="429"/>
      <c r="Y11" s="429"/>
      <c r="Z11" s="429"/>
      <c r="AA11" s="429"/>
      <c r="AB11" s="429"/>
      <c r="AC11" s="429"/>
      <c r="AD11" s="429"/>
      <c r="AE11" s="429"/>
      <c r="AF11" s="429"/>
      <c r="AG11" s="429"/>
      <c r="AH11" s="429"/>
      <c r="AI11" s="429"/>
      <c r="AJ11" s="429"/>
      <c r="AK11" s="429"/>
      <c r="AL11" s="429"/>
      <c r="AM11" s="429"/>
      <c r="AN11" s="36"/>
    </row>
    <row r="12" spans="1:57" ht="17.399999999999999" x14ac:dyDescent="0.3">
      <c r="I12" s="39"/>
      <c r="L12" s="432" t="s">
        <v>156</v>
      </c>
      <c r="M12" s="432"/>
      <c r="N12" s="432"/>
      <c r="O12" s="432"/>
      <c r="P12" s="432"/>
      <c r="Q12" s="432"/>
      <c r="R12" s="432"/>
      <c r="S12" s="432"/>
      <c r="T12" s="432"/>
      <c r="U12" s="432"/>
      <c r="V12" s="432"/>
      <c r="W12" s="432"/>
      <c r="X12" s="432"/>
      <c r="Y12" s="432"/>
      <c r="Z12" s="432"/>
      <c r="AA12" s="432"/>
      <c r="AB12" s="432"/>
      <c r="AC12" s="432"/>
      <c r="AD12" s="432"/>
      <c r="AE12" s="432"/>
      <c r="AF12" s="432"/>
      <c r="AG12" s="432"/>
      <c r="AH12" s="432"/>
      <c r="AI12" s="432"/>
      <c r="AJ12" s="432"/>
      <c r="AK12" s="432"/>
      <c r="AL12" s="432"/>
      <c r="AM12" s="432"/>
      <c r="AN12" s="36"/>
    </row>
    <row r="13" spans="1:57" x14ac:dyDescent="0.25">
      <c r="I13" s="39"/>
      <c r="K13" s="36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</row>
    <row r="14" spans="1:57" ht="15.6" x14ac:dyDescent="0.25">
      <c r="I14" s="42"/>
      <c r="K14" s="267" t="s">
        <v>145</v>
      </c>
    </row>
    <row r="15" spans="1:57" ht="6.75" customHeight="1" x14ac:dyDescent="0.25">
      <c r="K15" s="267" t="s">
        <v>53</v>
      </c>
    </row>
    <row r="16" spans="1:57" ht="15.6" x14ac:dyDescent="0.25">
      <c r="K16" s="268" t="s">
        <v>151</v>
      </c>
    </row>
    <row r="17" spans="1:90" ht="5.25" customHeight="1" x14ac:dyDescent="0.25">
      <c r="K17" s="43"/>
    </row>
    <row r="18" spans="1:90" ht="15.6" x14ac:dyDescent="0.25">
      <c r="K18" s="269" t="s">
        <v>152</v>
      </c>
      <c r="L18" s="203"/>
      <c r="M18" s="203"/>
      <c r="N18" s="203"/>
      <c r="O18" s="203"/>
      <c r="P18" s="203"/>
      <c r="Q18" s="203"/>
      <c r="R18" s="203"/>
      <c r="S18" s="203"/>
      <c r="T18" s="203"/>
      <c r="U18" s="203"/>
      <c r="V18" s="203"/>
      <c r="W18" s="203"/>
      <c r="X18" s="203"/>
      <c r="Y18" s="203"/>
      <c r="Z18" s="203"/>
    </row>
    <row r="19" spans="1:90" ht="6" customHeight="1" x14ac:dyDescent="0.25">
      <c r="K19" s="267"/>
    </row>
    <row r="20" spans="1:90" ht="15.75" customHeight="1" x14ac:dyDescent="0.3">
      <c r="K20" s="42" t="s">
        <v>153</v>
      </c>
      <c r="L20" s="133"/>
    </row>
    <row r="21" spans="1:90" ht="6.75" customHeight="1" x14ac:dyDescent="0.35">
      <c r="A21" s="44"/>
    </row>
    <row r="22" spans="1:90" ht="17.25" customHeight="1" x14ac:dyDescent="0.25">
      <c r="B22" s="43"/>
      <c r="C22" s="43"/>
      <c r="D22" s="43"/>
      <c r="E22" s="43"/>
      <c r="F22" s="43"/>
      <c r="G22" s="43"/>
      <c r="H22" s="43"/>
      <c r="I22" s="43"/>
      <c r="J22" s="43"/>
      <c r="K22" s="505" t="s">
        <v>175</v>
      </c>
      <c r="L22" s="505"/>
      <c r="M22" s="505"/>
      <c r="N22" s="505"/>
      <c r="O22" s="505"/>
      <c r="P22" s="505"/>
      <c r="Q22" s="506"/>
      <c r="R22" s="506"/>
      <c r="S22" s="505"/>
      <c r="T22" s="505"/>
      <c r="U22" s="505"/>
      <c r="V22" s="505"/>
      <c r="W22" s="505"/>
      <c r="X22" s="43"/>
      <c r="Y22" s="43"/>
      <c r="Z22" s="43"/>
      <c r="AA22" s="43"/>
      <c r="AB22" s="43" t="s">
        <v>96</v>
      </c>
      <c r="AC22" s="43"/>
      <c r="AD22" s="43"/>
      <c r="AE22" s="43"/>
      <c r="AG22" s="127"/>
      <c r="AH22" s="127"/>
      <c r="AI22" s="127"/>
      <c r="AJ22" s="127"/>
      <c r="AK22" s="127"/>
      <c r="AL22" s="127"/>
      <c r="AM22" s="127"/>
      <c r="AN22" s="127"/>
      <c r="AO22" s="127"/>
      <c r="AP22" s="433" t="s">
        <v>176</v>
      </c>
      <c r="AQ22" s="433"/>
      <c r="AR22" s="433"/>
      <c r="AS22" s="433"/>
      <c r="AT22" s="433"/>
      <c r="AU22" s="433"/>
      <c r="AV22" s="433"/>
      <c r="AW22" s="433"/>
      <c r="AX22" s="433"/>
      <c r="AY22" s="433"/>
      <c r="AZ22" s="433"/>
      <c r="BA22" s="127"/>
      <c r="BB22" s="127"/>
      <c r="BC22" s="127"/>
      <c r="BD22" s="127"/>
      <c r="BE22" s="127"/>
      <c r="BF22" s="127"/>
      <c r="BH22" s="423"/>
      <c r="BI22" s="423"/>
      <c r="BJ22" s="423"/>
      <c r="BK22" s="423"/>
      <c r="BL22" s="423"/>
      <c r="BM22" s="423"/>
      <c r="BN22" s="423"/>
      <c r="BO22" s="423"/>
      <c r="BP22" s="423"/>
      <c r="BQ22" s="423"/>
      <c r="BR22" s="423"/>
      <c r="BS22" s="423"/>
      <c r="BT22" s="423"/>
      <c r="BU22" s="423"/>
      <c r="BV22" s="423"/>
      <c r="BW22" s="423"/>
      <c r="BY22" s="423" t="s">
        <v>54</v>
      </c>
      <c r="BZ22" s="423"/>
      <c r="CA22" s="423"/>
      <c r="CB22" s="423"/>
      <c r="CC22" s="423"/>
      <c r="CD22" s="423"/>
      <c r="CE22" s="423"/>
      <c r="CF22" s="423"/>
      <c r="CG22" s="423"/>
      <c r="CH22" s="423"/>
      <c r="CI22" s="423"/>
      <c r="CJ22" s="423"/>
      <c r="CK22" s="423"/>
      <c r="CL22" s="423"/>
    </row>
    <row r="23" spans="1:90" ht="18.75" customHeight="1" thickBot="1" x14ac:dyDescent="0.3">
      <c r="A23" s="411" t="s">
        <v>169</v>
      </c>
      <c r="B23" s="411"/>
      <c r="C23" s="411"/>
      <c r="D23" s="411"/>
      <c r="E23" s="411"/>
      <c r="F23" s="411"/>
      <c r="G23" s="411"/>
      <c r="H23" s="411"/>
      <c r="I23" s="411"/>
      <c r="J23" s="411"/>
      <c r="K23" s="411"/>
      <c r="L23" s="411"/>
      <c r="M23" s="411"/>
      <c r="N23" s="411"/>
      <c r="O23" s="411"/>
      <c r="P23" s="411"/>
      <c r="Q23" s="411"/>
      <c r="R23" s="411"/>
      <c r="S23" s="411"/>
      <c r="T23" s="411"/>
      <c r="U23" s="411"/>
      <c r="V23" s="411"/>
      <c r="W23" s="411"/>
      <c r="X23" s="411"/>
      <c r="Y23" s="411"/>
      <c r="Z23" s="411"/>
      <c r="AA23" s="411"/>
      <c r="AB23" s="411"/>
      <c r="AC23" s="411"/>
      <c r="AD23" s="411"/>
      <c r="AE23" s="411"/>
      <c r="AF23" s="411"/>
      <c r="AG23" s="411"/>
      <c r="AH23" s="411"/>
      <c r="AI23" s="411"/>
      <c r="AJ23" s="411"/>
      <c r="AK23" s="411"/>
      <c r="AL23" s="411"/>
      <c r="AM23" s="411"/>
      <c r="AN23" s="411"/>
      <c r="AO23" s="411"/>
      <c r="AP23" s="411"/>
      <c r="AQ23" s="411"/>
      <c r="AR23" s="411"/>
      <c r="AS23" s="411"/>
      <c r="AT23" s="411"/>
      <c r="AU23" s="411"/>
      <c r="AV23" s="411"/>
      <c r="AW23" s="411"/>
      <c r="AX23" s="411"/>
      <c r="AY23" s="411"/>
      <c r="AZ23" s="411"/>
      <c r="BA23" s="411"/>
    </row>
    <row r="24" spans="1:90" s="142" customFormat="1" ht="20.25" customHeight="1" thickBot="1" x14ac:dyDescent="0.35">
      <c r="A24" s="412" t="s">
        <v>55</v>
      </c>
      <c r="B24" s="352" t="s">
        <v>56</v>
      </c>
      <c r="C24" s="353"/>
      <c r="D24" s="353"/>
      <c r="E24" s="353"/>
      <c r="F24" s="353"/>
      <c r="G24" s="352" t="s">
        <v>57</v>
      </c>
      <c r="H24" s="354"/>
      <c r="I24" s="354"/>
      <c r="J24" s="355"/>
      <c r="K24" s="349" t="s">
        <v>58</v>
      </c>
      <c r="L24" s="350"/>
      <c r="M24" s="350"/>
      <c r="N24" s="350"/>
      <c r="O24" s="352" t="s">
        <v>59</v>
      </c>
      <c r="P24" s="353"/>
      <c r="Q24" s="353"/>
      <c r="R24" s="353"/>
      <c r="S24" s="356"/>
      <c r="T24" s="357" t="s">
        <v>60</v>
      </c>
      <c r="U24" s="354"/>
      <c r="V24" s="354"/>
      <c r="W24" s="355"/>
      <c r="X24" s="349" t="s">
        <v>61</v>
      </c>
      <c r="Y24" s="350"/>
      <c r="Z24" s="350"/>
      <c r="AA24" s="351"/>
      <c r="AB24" s="352" t="s">
        <v>62</v>
      </c>
      <c r="AC24" s="353"/>
      <c r="AD24" s="353"/>
      <c r="AE24" s="353"/>
      <c r="AF24" s="353"/>
      <c r="AG24" s="352" t="s">
        <v>63</v>
      </c>
      <c r="AH24" s="354"/>
      <c r="AI24" s="354"/>
      <c r="AJ24" s="355"/>
      <c r="AK24" s="349" t="s">
        <v>64</v>
      </c>
      <c r="AL24" s="350"/>
      <c r="AM24" s="350"/>
      <c r="AN24" s="350"/>
      <c r="AO24" s="352" t="s">
        <v>65</v>
      </c>
      <c r="AP24" s="353"/>
      <c r="AQ24" s="353"/>
      <c r="AR24" s="353"/>
      <c r="AS24" s="356"/>
      <c r="AT24" s="357" t="s">
        <v>66</v>
      </c>
      <c r="AU24" s="354"/>
      <c r="AV24" s="354"/>
      <c r="AW24" s="355"/>
      <c r="AX24" s="349" t="s">
        <v>67</v>
      </c>
      <c r="AY24" s="350"/>
      <c r="AZ24" s="350"/>
      <c r="BA24" s="351"/>
    </row>
    <row r="25" spans="1:90" s="143" customFormat="1" ht="15.75" customHeight="1" thickBot="1" x14ac:dyDescent="0.3">
      <c r="A25" s="413"/>
      <c r="B25" s="317">
        <v>1</v>
      </c>
      <c r="C25" s="318">
        <v>2</v>
      </c>
      <c r="D25" s="318">
        <v>3</v>
      </c>
      <c r="E25" s="318">
        <v>4</v>
      </c>
      <c r="F25" s="335">
        <v>5</v>
      </c>
      <c r="G25" s="317">
        <v>6</v>
      </c>
      <c r="H25" s="318">
        <v>7</v>
      </c>
      <c r="I25" s="318">
        <v>8</v>
      </c>
      <c r="J25" s="321">
        <v>9</v>
      </c>
      <c r="K25" s="317">
        <v>10</v>
      </c>
      <c r="L25" s="318">
        <v>11</v>
      </c>
      <c r="M25" s="318">
        <v>12</v>
      </c>
      <c r="N25" s="322">
        <v>13</v>
      </c>
      <c r="O25" s="317">
        <v>14</v>
      </c>
      <c r="P25" s="318">
        <v>15</v>
      </c>
      <c r="Q25" s="318">
        <v>16</v>
      </c>
      <c r="R25" s="318">
        <v>17</v>
      </c>
      <c r="S25" s="319">
        <v>18</v>
      </c>
      <c r="T25" s="320">
        <v>19</v>
      </c>
      <c r="U25" s="318">
        <v>20</v>
      </c>
      <c r="V25" s="318">
        <v>21</v>
      </c>
      <c r="W25" s="321">
        <v>22</v>
      </c>
      <c r="X25" s="317">
        <v>23</v>
      </c>
      <c r="Y25" s="318">
        <v>24</v>
      </c>
      <c r="Z25" s="318">
        <v>25</v>
      </c>
      <c r="AA25" s="321">
        <v>26</v>
      </c>
      <c r="AB25" s="317">
        <v>27</v>
      </c>
      <c r="AC25" s="318">
        <v>28</v>
      </c>
      <c r="AD25" s="318">
        <v>29</v>
      </c>
      <c r="AE25" s="318">
        <v>30</v>
      </c>
      <c r="AF25" s="335">
        <v>31</v>
      </c>
      <c r="AG25" s="317">
        <v>32</v>
      </c>
      <c r="AH25" s="318">
        <v>33</v>
      </c>
      <c r="AI25" s="318">
        <v>34</v>
      </c>
      <c r="AJ25" s="319">
        <v>35</v>
      </c>
      <c r="AK25" s="317">
        <v>36</v>
      </c>
      <c r="AL25" s="318">
        <v>37</v>
      </c>
      <c r="AM25" s="318">
        <v>38</v>
      </c>
      <c r="AN25" s="322">
        <v>39</v>
      </c>
      <c r="AO25" s="317">
        <v>40</v>
      </c>
      <c r="AP25" s="318">
        <v>41</v>
      </c>
      <c r="AQ25" s="318">
        <v>42</v>
      </c>
      <c r="AR25" s="318">
        <v>43</v>
      </c>
      <c r="AS25" s="319">
        <v>44</v>
      </c>
      <c r="AT25" s="320">
        <v>45</v>
      </c>
      <c r="AU25" s="318">
        <v>46</v>
      </c>
      <c r="AV25" s="318">
        <v>47</v>
      </c>
      <c r="AW25" s="322">
        <v>48</v>
      </c>
      <c r="AX25" s="317">
        <v>49</v>
      </c>
      <c r="AY25" s="320">
        <v>50</v>
      </c>
      <c r="AZ25" s="323">
        <v>51</v>
      </c>
      <c r="BA25" s="324">
        <v>52</v>
      </c>
    </row>
    <row r="26" spans="1:90" s="143" customFormat="1" ht="18.75" customHeight="1" x14ac:dyDescent="0.25">
      <c r="A26" s="414"/>
      <c r="B26" s="325">
        <v>1</v>
      </c>
      <c r="C26" s="326">
        <v>8</v>
      </c>
      <c r="D26" s="326">
        <v>15</v>
      </c>
      <c r="E26" s="326">
        <v>22</v>
      </c>
      <c r="F26" s="336">
        <v>29</v>
      </c>
      <c r="G26" s="325">
        <v>6</v>
      </c>
      <c r="H26" s="326">
        <v>13</v>
      </c>
      <c r="I26" s="326">
        <v>20</v>
      </c>
      <c r="J26" s="329">
        <v>27</v>
      </c>
      <c r="K26" s="328">
        <v>3</v>
      </c>
      <c r="L26" s="326">
        <v>10</v>
      </c>
      <c r="M26" s="326">
        <v>17</v>
      </c>
      <c r="N26" s="329">
        <v>24</v>
      </c>
      <c r="O26" s="325">
        <v>1</v>
      </c>
      <c r="P26" s="326">
        <v>8</v>
      </c>
      <c r="Q26" s="326">
        <v>15</v>
      </c>
      <c r="R26" s="326">
        <v>22</v>
      </c>
      <c r="S26" s="327">
        <v>29</v>
      </c>
      <c r="T26" s="328">
        <v>5</v>
      </c>
      <c r="U26" s="326">
        <v>12</v>
      </c>
      <c r="V26" s="326">
        <v>19</v>
      </c>
      <c r="W26" s="329">
        <v>26</v>
      </c>
      <c r="X26" s="325">
        <v>2</v>
      </c>
      <c r="Y26" s="326">
        <v>9</v>
      </c>
      <c r="Z26" s="326">
        <v>16</v>
      </c>
      <c r="AA26" s="329">
        <v>23</v>
      </c>
      <c r="AB26" s="325">
        <v>2</v>
      </c>
      <c r="AC26" s="326">
        <v>9</v>
      </c>
      <c r="AD26" s="326">
        <v>16</v>
      </c>
      <c r="AE26" s="326">
        <v>23</v>
      </c>
      <c r="AF26" s="336">
        <v>30</v>
      </c>
      <c r="AG26" s="325">
        <v>6</v>
      </c>
      <c r="AH26" s="326">
        <v>13</v>
      </c>
      <c r="AI26" s="326">
        <v>20</v>
      </c>
      <c r="AJ26" s="329">
        <v>27</v>
      </c>
      <c r="AK26" s="325">
        <v>4</v>
      </c>
      <c r="AL26" s="326">
        <v>11</v>
      </c>
      <c r="AM26" s="326">
        <v>18</v>
      </c>
      <c r="AN26" s="329">
        <v>25</v>
      </c>
      <c r="AO26" s="325">
        <v>1</v>
      </c>
      <c r="AP26" s="326">
        <v>8</v>
      </c>
      <c r="AQ26" s="326">
        <v>15</v>
      </c>
      <c r="AR26" s="326">
        <v>22</v>
      </c>
      <c r="AS26" s="327">
        <v>29</v>
      </c>
      <c r="AT26" s="328">
        <v>6</v>
      </c>
      <c r="AU26" s="326">
        <v>13</v>
      </c>
      <c r="AV26" s="326">
        <v>20</v>
      </c>
      <c r="AW26" s="329">
        <v>27</v>
      </c>
      <c r="AX26" s="328">
        <v>3</v>
      </c>
      <c r="AY26" s="326">
        <v>10</v>
      </c>
      <c r="AZ26" s="326">
        <v>17</v>
      </c>
      <c r="BA26" s="329">
        <v>24</v>
      </c>
    </row>
    <row r="27" spans="1:90" s="202" customFormat="1" ht="18.75" customHeight="1" thickBot="1" x14ac:dyDescent="0.3">
      <c r="A27" s="415"/>
      <c r="B27" s="330">
        <v>7</v>
      </c>
      <c r="C27" s="331">
        <v>14</v>
      </c>
      <c r="D27" s="331">
        <v>21</v>
      </c>
      <c r="E27" s="331">
        <v>28</v>
      </c>
      <c r="F27" s="337">
        <v>5</v>
      </c>
      <c r="G27" s="330">
        <v>12</v>
      </c>
      <c r="H27" s="331">
        <v>19</v>
      </c>
      <c r="I27" s="331">
        <v>26</v>
      </c>
      <c r="J27" s="334">
        <v>2</v>
      </c>
      <c r="K27" s="333">
        <v>9</v>
      </c>
      <c r="L27" s="331">
        <v>16</v>
      </c>
      <c r="M27" s="331">
        <v>23</v>
      </c>
      <c r="N27" s="334">
        <v>30</v>
      </c>
      <c r="O27" s="330">
        <v>7</v>
      </c>
      <c r="P27" s="331">
        <v>14</v>
      </c>
      <c r="Q27" s="331">
        <v>21</v>
      </c>
      <c r="R27" s="331">
        <v>28</v>
      </c>
      <c r="S27" s="332">
        <v>4</v>
      </c>
      <c r="T27" s="333">
        <v>11</v>
      </c>
      <c r="U27" s="331">
        <v>18</v>
      </c>
      <c r="V27" s="331">
        <v>25</v>
      </c>
      <c r="W27" s="334">
        <v>1</v>
      </c>
      <c r="X27" s="330">
        <v>8</v>
      </c>
      <c r="Y27" s="331">
        <v>15</v>
      </c>
      <c r="Z27" s="331">
        <v>22</v>
      </c>
      <c r="AA27" s="334">
        <v>1</v>
      </c>
      <c r="AB27" s="330">
        <v>8</v>
      </c>
      <c r="AC27" s="331">
        <v>15</v>
      </c>
      <c r="AD27" s="331">
        <v>22</v>
      </c>
      <c r="AE27" s="331">
        <v>29</v>
      </c>
      <c r="AF27" s="337">
        <v>5</v>
      </c>
      <c r="AG27" s="330">
        <v>12</v>
      </c>
      <c r="AH27" s="331">
        <v>19</v>
      </c>
      <c r="AI27" s="331">
        <v>26</v>
      </c>
      <c r="AJ27" s="334">
        <v>3</v>
      </c>
      <c r="AK27" s="330">
        <v>10</v>
      </c>
      <c r="AL27" s="331">
        <v>17</v>
      </c>
      <c r="AM27" s="331">
        <v>24</v>
      </c>
      <c r="AN27" s="334">
        <v>31</v>
      </c>
      <c r="AO27" s="330">
        <v>7</v>
      </c>
      <c r="AP27" s="331">
        <v>14</v>
      </c>
      <c r="AQ27" s="331">
        <v>21</v>
      </c>
      <c r="AR27" s="331">
        <v>28</v>
      </c>
      <c r="AS27" s="332">
        <v>5</v>
      </c>
      <c r="AT27" s="333">
        <v>12</v>
      </c>
      <c r="AU27" s="331">
        <v>19</v>
      </c>
      <c r="AV27" s="331">
        <v>26</v>
      </c>
      <c r="AW27" s="334">
        <v>2</v>
      </c>
      <c r="AX27" s="333">
        <v>9</v>
      </c>
      <c r="AY27" s="331">
        <v>16</v>
      </c>
      <c r="AZ27" s="331">
        <v>23</v>
      </c>
      <c r="BA27" s="334">
        <v>30</v>
      </c>
    </row>
    <row r="28" spans="1:90" s="46" customFormat="1" ht="18.75" customHeight="1" x14ac:dyDescent="0.25">
      <c r="A28" s="190" t="s">
        <v>68</v>
      </c>
      <c r="B28" s="191" t="s">
        <v>69</v>
      </c>
      <c r="C28" s="145" t="s">
        <v>69</v>
      </c>
      <c r="D28" s="145" t="s">
        <v>69</v>
      </c>
      <c r="E28" s="145" t="s">
        <v>69</v>
      </c>
      <c r="F28" s="338" t="s">
        <v>69</v>
      </c>
      <c r="G28" s="191" t="s">
        <v>69</v>
      </c>
      <c r="H28" s="145" t="s">
        <v>69</v>
      </c>
      <c r="I28" s="145" t="s">
        <v>69</v>
      </c>
      <c r="J28" s="192" t="s">
        <v>69</v>
      </c>
      <c r="K28" s="193" t="s">
        <v>69</v>
      </c>
      <c r="L28" s="145" t="s">
        <v>69</v>
      </c>
      <c r="M28" s="145" t="s">
        <v>69</v>
      </c>
      <c r="N28" s="192" t="s">
        <v>69</v>
      </c>
      <c r="O28" s="191" t="s">
        <v>69</v>
      </c>
      <c r="P28" s="145" t="s">
        <v>69</v>
      </c>
      <c r="Q28" s="145" t="s">
        <v>70</v>
      </c>
      <c r="R28" s="145" t="s">
        <v>70</v>
      </c>
      <c r="S28" s="344" t="s">
        <v>70</v>
      </c>
      <c r="T28" s="193" t="s">
        <v>71</v>
      </c>
      <c r="U28" s="145" t="s">
        <v>71</v>
      </c>
      <c r="V28" s="145" t="s">
        <v>72</v>
      </c>
      <c r="W28" s="192" t="s">
        <v>72</v>
      </c>
      <c r="X28" s="191" t="s">
        <v>72</v>
      </c>
      <c r="Y28" s="145" t="s">
        <v>72</v>
      </c>
      <c r="Z28" s="145" t="s">
        <v>69</v>
      </c>
      <c r="AA28" s="192" t="s">
        <v>69</v>
      </c>
      <c r="AB28" s="191" t="s">
        <v>69</v>
      </c>
      <c r="AC28" s="145" t="s">
        <v>69</v>
      </c>
      <c r="AD28" s="145" t="s">
        <v>69</v>
      </c>
      <c r="AE28" s="145" t="s">
        <v>69</v>
      </c>
      <c r="AF28" s="338" t="s">
        <v>69</v>
      </c>
      <c r="AG28" s="191" t="s">
        <v>69</v>
      </c>
      <c r="AH28" s="145" t="s">
        <v>69</v>
      </c>
      <c r="AI28" s="145" t="s">
        <v>69</v>
      </c>
      <c r="AJ28" s="192" t="s">
        <v>69</v>
      </c>
      <c r="AK28" s="191" t="s">
        <v>69</v>
      </c>
      <c r="AL28" s="145" t="s">
        <v>69</v>
      </c>
      <c r="AM28" s="145" t="s">
        <v>69</v>
      </c>
      <c r="AN28" s="192" t="s">
        <v>69</v>
      </c>
      <c r="AO28" s="191" t="s">
        <v>70</v>
      </c>
      <c r="AP28" s="145" t="s">
        <v>70</v>
      </c>
      <c r="AQ28" s="345" t="s">
        <v>70</v>
      </c>
      <c r="AR28" s="145" t="s">
        <v>71</v>
      </c>
      <c r="AS28" s="340" t="s">
        <v>71</v>
      </c>
      <c r="AT28" s="193" t="s">
        <v>71</v>
      </c>
      <c r="AU28" s="145" t="s">
        <v>71</v>
      </c>
      <c r="AV28" s="145" t="s">
        <v>71</v>
      </c>
      <c r="AW28" s="192" t="s">
        <v>71</v>
      </c>
      <c r="AX28" s="193" t="s">
        <v>71</v>
      </c>
      <c r="AY28" s="145" t="s">
        <v>71</v>
      </c>
      <c r="AZ28" s="145" t="s">
        <v>71</v>
      </c>
      <c r="BA28" s="192" t="s">
        <v>71</v>
      </c>
      <c r="BB28" s="144"/>
    </row>
    <row r="29" spans="1:90" s="46" customFormat="1" ht="18" customHeight="1" thickBot="1" x14ac:dyDescent="0.3">
      <c r="A29" s="194" t="s">
        <v>73</v>
      </c>
      <c r="B29" s="195" t="s">
        <v>69</v>
      </c>
      <c r="C29" s="196" t="s">
        <v>69</v>
      </c>
      <c r="D29" s="196" t="s">
        <v>69</v>
      </c>
      <c r="E29" s="196" t="s">
        <v>69</v>
      </c>
      <c r="F29" s="339" t="s">
        <v>69</v>
      </c>
      <c r="G29" s="195" t="s">
        <v>69</v>
      </c>
      <c r="H29" s="196" t="s">
        <v>70</v>
      </c>
      <c r="I29" s="196" t="s">
        <v>70</v>
      </c>
      <c r="J29" s="197" t="s">
        <v>72</v>
      </c>
      <c r="K29" s="198" t="s">
        <v>72</v>
      </c>
      <c r="L29" s="196" t="s">
        <v>72</v>
      </c>
      <c r="M29" s="196" t="s">
        <v>72</v>
      </c>
      <c r="N29" s="197" t="s">
        <v>72</v>
      </c>
      <c r="O29" s="195" t="s">
        <v>72</v>
      </c>
      <c r="P29" s="196" t="s">
        <v>72</v>
      </c>
      <c r="Q29" s="196" t="s">
        <v>72</v>
      </c>
      <c r="R29" s="196" t="s">
        <v>134</v>
      </c>
      <c r="S29" s="341" t="s">
        <v>134</v>
      </c>
      <c r="T29" s="346" t="s">
        <v>71</v>
      </c>
      <c r="U29" s="347" t="s">
        <v>71</v>
      </c>
      <c r="V29" s="196" t="s">
        <v>134</v>
      </c>
      <c r="W29" s="197" t="s">
        <v>134</v>
      </c>
      <c r="X29" s="195" t="s">
        <v>134</v>
      </c>
      <c r="Y29" s="347" t="s">
        <v>134</v>
      </c>
      <c r="Z29" s="331" t="s">
        <v>134</v>
      </c>
      <c r="AA29" s="334" t="s">
        <v>74</v>
      </c>
      <c r="AB29" s="195"/>
      <c r="AC29" s="196"/>
      <c r="AD29" s="196"/>
      <c r="AE29" s="196"/>
      <c r="AF29" s="339"/>
      <c r="AG29" s="195"/>
      <c r="AH29" s="196"/>
      <c r="AI29" s="196"/>
      <c r="AJ29" s="197"/>
      <c r="AK29" s="195"/>
      <c r="AL29" s="196"/>
      <c r="AM29" s="196"/>
      <c r="AN29" s="197"/>
      <c r="AO29" s="195"/>
      <c r="AP29" s="196"/>
      <c r="AQ29" s="196"/>
      <c r="AR29" s="196"/>
      <c r="AS29" s="341"/>
      <c r="AT29" s="198"/>
      <c r="AU29" s="196"/>
      <c r="AV29" s="196"/>
      <c r="AW29" s="197"/>
      <c r="AX29" s="198"/>
      <c r="AY29" s="196"/>
      <c r="AZ29" s="196"/>
      <c r="BA29" s="197"/>
    </row>
    <row r="30" spans="1:90" s="46" customFormat="1" ht="12.75" customHeight="1" x14ac:dyDescent="0.25">
      <c r="A30" s="416" t="s">
        <v>124</v>
      </c>
      <c r="B30" s="416"/>
      <c r="C30" s="416"/>
      <c r="D30" s="416"/>
      <c r="E30" s="416"/>
      <c r="F30" s="416"/>
      <c r="G30" s="416"/>
      <c r="H30" s="416"/>
      <c r="I30" s="416"/>
      <c r="J30" s="416"/>
      <c r="K30" s="416"/>
      <c r="L30" s="416"/>
      <c r="M30" s="416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16"/>
      <c r="AB30" s="416"/>
      <c r="AC30" s="416"/>
      <c r="AD30" s="416"/>
      <c r="AE30" s="416"/>
      <c r="AF30" s="416"/>
      <c r="AG30" s="416"/>
      <c r="AH30" s="416"/>
      <c r="AI30" s="416"/>
      <c r="AJ30" s="416"/>
      <c r="AK30" s="416"/>
      <c r="AL30" s="416"/>
      <c r="AM30" s="416"/>
      <c r="AN30" s="416"/>
      <c r="AO30" s="416"/>
      <c r="AP30" s="416"/>
      <c r="AQ30" s="416"/>
      <c r="AR30" s="416"/>
      <c r="AS30" s="416"/>
      <c r="AT30" s="416"/>
      <c r="AU30" s="416"/>
      <c r="AV30" s="416"/>
      <c r="AW30" s="416"/>
      <c r="AX30" s="416"/>
      <c r="AY30" s="416"/>
      <c r="AZ30" s="416"/>
      <c r="BA30" s="416"/>
    </row>
    <row r="31" spans="1:90" s="46" customFormat="1" x14ac:dyDescent="0.25">
      <c r="A31" s="47"/>
    </row>
    <row r="32" spans="1:90" s="48" customFormat="1" ht="11.4" x14ac:dyDescent="0.2">
      <c r="A32" s="417" t="s">
        <v>75</v>
      </c>
      <c r="B32" s="417"/>
      <c r="C32" s="417"/>
      <c r="D32" s="417"/>
      <c r="E32" s="417"/>
      <c r="F32" s="417"/>
      <c r="G32" s="417"/>
      <c r="H32" s="417"/>
      <c r="I32" s="417"/>
      <c r="J32" s="417"/>
      <c r="K32" s="417"/>
      <c r="L32" s="417"/>
      <c r="M32" s="417"/>
      <c r="N32" s="417"/>
      <c r="O32" s="417"/>
      <c r="P32" s="417"/>
      <c r="T32" s="417" t="s">
        <v>76</v>
      </c>
      <c r="U32" s="417"/>
      <c r="V32" s="417"/>
      <c r="W32" s="417"/>
      <c r="X32" s="417"/>
      <c r="Y32" s="417"/>
      <c r="Z32" s="417"/>
      <c r="AA32" s="417"/>
      <c r="AB32" s="417"/>
      <c r="AC32" s="417"/>
      <c r="AD32" s="417"/>
      <c r="AI32" s="418" t="s">
        <v>77</v>
      </c>
      <c r="AJ32" s="418"/>
      <c r="AK32" s="418"/>
      <c r="AL32" s="418"/>
      <c r="AM32" s="418"/>
      <c r="AN32" s="418"/>
      <c r="AO32" s="418"/>
      <c r="AP32" s="418"/>
      <c r="AQ32" s="418"/>
      <c r="AR32" s="418"/>
      <c r="AS32" s="418"/>
      <c r="AT32" s="418"/>
      <c r="AU32" s="418"/>
      <c r="AV32" s="418"/>
      <c r="AW32" s="418"/>
      <c r="AX32" s="418"/>
      <c r="AY32" s="418"/>
      <c r="AZ32" s="418"/>
    </row>
    <row r="33" spans="1:53" s="47" customFormat="1" ht="10.8" thickBot="1" x14ac:dyDescent="0.25">
      <c r="AG33" s="49"/>
    </row>
    <row r="34" spans="1:53" s="47" customFormat="1" ht="52.5" customHeight="1" x14ac:dyDescent="0.2">
      <c r="A34" s="50" t="s">
        <v>55</v>
      </c>
      <c r="B34" s="399" t="s">
        <v>78</v>
      </c>
      <c r="C34" s="399"/>
      <c r="D34" s="399" t="s">
        <v>79</v>
      </c>
      <c r="E34" s="399"/>
      <c r="F34" s="400" t="s">
        <v>80</v>
      </c>
      <c r="G34" s="400"/>
      <c r="H34" s="399" t="s">
        <v>99</v>
      </c>
      <c r="I34" s="399"/>
      <c r="J34" s="399"/>
      <c r="K34" s="399" t="s">
        <v>81</v>
      </c>
      <c r="L34" s="399"/>
      <c r="M34" s="400" t="s">
        <v>82</v>
      </c>
      <c r="N34" s="400"/>
      <c r="O34" s="399" t="s">
        <v>83</v>
      </c>
      <c r="P34" s="419"/>
      <c r="Q34" s="51"/>
      <c r="R34" s="51"/>
      <c r="T34" s="420" t="s">
        <v>84</v>
      </c>
      <c r="U34" s="421"/>
      <c r="V34" s="421"/>
      <c r="W34" s="421"/>
      <c r="X34" s="421"/>
      <c r="Y34" s="421"/>
      <c r="Z34" s="409"/>
      <c r="AA34" s="404" t="s">
        <v>85</v>
      </c>
      <c r="AB34" s="422"/>
      <c r="AC34" s="404" t="s">
        <v>86</v>
      </c>
      <c r="AD34" s="405"/>
      <c r="AH34" s="406" t="s">
        <v>110</v>
      </c>
      <c r="AI34" s="407"/>
      <c r="AJ34" s="407"/>
      <c r="AK34" s="407"/>
      <c r="AL34" s="407"/>
      <c r="AM34" s="407"/>
      <c r="AN34" s="407"/>
      <c r="AO34" s="407"/>
      <c r="AP34" s="407"/>
      <c r="AQ34" s="408"/>
      <c r="AR34" s="409" t="s">
        <v>150</v>
      </c>
      <c r="AS34" s="410"/>
      <c r="AT34" s="410"/>
      <c r="AU34" s="410"/>
      <c r="AV34" s="410"/>
      <c r="AW34" s="410"/>
      <c r="AX34" s="410"/>
      <c r="AY34" s="410"/>
      <c r="AZ34" s="402" t="s">
        <v>85</v>
      </c>
      <c r="BA34" s="403"/>
    </row>
    <row r="35" spans="1:53" s="47" customFormat="1" ht="12.75" customHeight="1" x14ac:dyDescent="0.25">
      <c r="A35" s="52" t="s">
        <v>68</v>
      </c>
      <c r="B35" s="401">
        <v>30</v>
      </c>
      <c r="C35" s="401"/>
      <c r="D35" s="393">
        <v>6</v>
      </c>
      <c r="E35" s="393"/>
      <c r="F35" s="401">
        <v>4</v>
      </c>
      <c r="G35" s="401"/>
      <c r="H35" s="401"/>
      <c r="I35" s="401"/>
      <c r="J35" s="401"/>
      <c r="K35" s="401"/>
      <c r="L35" s="401"/>
      <c r="M35" s="393">
        <v>12</v>
      </c>
      <c r="N35" s="393"/>
      <c r="O35" s="384">
        <f>SUM(B35:N35)</f>
        <v>52</v>
      </c>
      <c r="P35" s="385"/>
      <c r="Q35" s="53"/>
      <c r="R35" s="53"/>
      <c r="T35" s="394" t="s">
        <v>87</v>
      </c>
      <c r="U35" s="395"/>
      <c r="V35" s="395"/>
      <c r="W35" s="395"/>
      <c r="X35" s="395"/>
      <c r="Y35" s="395"/>
      <c r="Z35" s="396"/>
      <c r="AA35" s="397">
        <v>1.2</v>
      </c>
      <c r="AB35" s="398"/>
      <c r="AC35" s="359">
        <v>4</v>
      </c>
      <c r="AD35" s="360"/>
      <c r="AH35" s="361" t="s">
        <v>129</v>
      </c>
      <c r="AI35" s="362"/>
      <c r="AJ35" s="362"/>
      <c r="AK35" s="362"/>
      <c r="AL35" s="362"/>
      <c r="AM35" s="362"/>
      <c r="AN35" s="362"/>
      <c r="AO35" s="362"/>
      <c r="AP35" s="362"/>
      <c r="AQ35" s="363"/>
      <c r="AR35" s="370" t="s">
        <v>130</v>
      </c>
      <c r="AS35" s="371"/>
      <c r="AT35" s="371"/>
      <c r="AU35" s="371"/>
      <c r="AV35" s="371"/>
      <c r="AW35" s="371"/>
      <c r="AX35" s="371"/>
      <c r="AY35" s="372"/>
      <c r="AZ35" s="370">
        <v>3</v>
      </c>
      <c r="BA35" s="379"/>
    </row>
    <row r="36" spans="1:53" s="47" customFormat="1" ht="13.8" thickBot="1" x14ac:dyDescent="0.3">
      <c r="A36" s="52" t="s">
        <v>73</v>
      </c>
      <c r="B36" s="401">
        <v>6</v>
      </c>
      <c r="C36" s="401"/>
      <c r="D36" s="382">
        <v>2</v>
      </c>
      <c r="E36" s="382"/>
      <c r="F36" s="401">
        <v>8</v>
      </c>
      <c r="G36" s="401"/>
      <c r="H36" s="382">
        <v>7</v>
      </c>
      <c r="I36" s="382"/>
      <c r="J36" s="382"/>
      <c r="K36" s="382">
        <v>1</v>
      </c>
      <c r="L36" s="382"/>
      <c r="M36" s="382"/>
      <c r="N36" s="382"/>
      <c r="O36" s="384">
        <f>SUM(B36:N36)</f>
        <v>24</v>
      </c>
      <c r="P36" s="385"/>
      <c r="Q36" s="53"/>
      <c r="R36" s="53"/>
      <c r="T36" s="386" t="s">
        <v>88</v>
      </c>
      <c r="U36" s="387"/>
      <c r="V36" s="387"/>
      <c r="W36" s="387"/>
      <c r="X36" s="387"/>
      <c r="Y36" s="387"/>
      <c r="Z36" s="388"/>
      <c r="AA36" s="389">
        <v>3</v>
      </c>
      <c r="AB36" s="390"/>
      <c r="AC36" s="391">
        <v>8</v>
      </c>
      <c r="AD36" s="392"/>
      <c r="AH36" s="364"/>
      <c r="AI36" s="365"/>
      <c r="AJ36" s="365"/>
      <c r="AK36" s="365"/>
      <c r="AL36" s="365"/>
      <c r="AM36" s="365"/>
      <c r="AN36" s="365"/>
      <c r="AO36" s="365"/>
      <c r="AP36" s="365"/>
      <c r="AQ36" s="366"/>
      <c r="AR36" s="373"/>
      <c r="AS36" s="374"/>
      <c r="AT36" s="374"/>
      <c r="AU36" s="374"/>
      <c r="AV36" s="374"/>
      <c r="AW36" s="374"/>
      <c r="AX36" s="374"/>
      <c r="AY36" s="375"/>
      <c r="AZ36" s="373"/>
      <c r="BA36" s="380"/>
    </row>
    <row r="37" spans="1:53" s="45" customFormat="1" ht="13.5" customHeight="1" thickBot="1" x14ac:dyDescent="0.25">
      <c r="A37" s="54" t="s">
        <v>89</v>
      </c>
      <c r="B37" s="358">
        <f>SUM(B35:C36)</f>
        <v>36</v>
      </c>
      <c r="C37" s="358"/>
      <c r="D37" s="358">
        <f>SUM(D35:E36)</f>
        <v>8</v>
      </c>
      <c r="E37" s="358"/>
      <c r="F37" s="358">
        <f>SUM(F35:G36)</f>
        <v>12</v>
      </c>
      <c r="G37" s="358"/>
      <c r="H37" s="358">
        <f>SUM(H35:I36)</f>
        <v>7</v>
      </c>
      <c r="I37" s="358"/>
      <c r="J37" s="358"/>
      <c r="K37" s="358">
        <f>SUM(K35:L36)</f>
        <v>1</v>
      </c>
      <c r="L37" s="358"/>
      <c r="M37" s="358">
        <f>SUM(M35:N36)</f>
        <v>12</v>
      </c>
      <c r="N37" s="358"/>
      <c r="O37" s="358">
        <f>SUM(O35:P36)</f>
        <v>76</v>
      </c>
      <c r="P37" s="383"/>
      <c r="Q37" s="55"/>
      <c r="R37" s="55"/>
      <c r="AH37" s="367"/>
      <c r="AI37" s="368"/>
      <c r="AJ37" s="368"/>
      <c r="AK37" s="368"/>
      <c r="AL37" s="368"/>
      <c r="AM37" s="368"/>
      <c r="AN37" s="368"/>
      <c r="AO37" s="368"/>
      <c r="AP37" s="368"/>
      <c r="AQ37" s="369"/>
      <c r="AR37" s="376"/>
      <c r="AS37" s="377"/>
      <c r="AT37" s="377"/>
      <c r="AU37" s="377"/>
      <c r="AV37" s="377"/>
      <c r="AW37" s="377"/>
      <c r="AX37" s="377"/>
      <c r="AY37" s="378"/>
      <c r="AZ37" s="376"/>
      <c r="BA37" s="381"/>
    </row>
  </sheetData>
  <mergeCells count="75">
    <mergeCell ref="BY22:CL22"/>
    <mergeCell ref="I1:AQ1"/>
    <mergeCell ref="I2:AQ2"/>
    <mergeCell ref="J3:AO3"/>
    <mergeCell ref="L5:AM5"/>
    <mergeCell ref="L6:AM6"/>
    <mergeCell ref="L9:AM9"/>
    <mergeCell ref="L10:AM10"/>
    <mergeCell ref="BH22:BW22"/>
    <mergeCell ref="L7:AM7"/>
    <mergeCell ref="L8:AM8"/>
    <mergeCell ref="L12:AM12"/>
    <mergeCell ref="AP22:AZ22"/>
    <mergeCell ref="L11:AM11"/>
    <mergeCell ref="AZ34:BA34"/>
    <mergeCell ref="AC34:AD34"/>
    <mergeCell ref="AH34:AQ34"/>
    <mergeCell ref="AR34:AY34"/>
    <mergeCell ref="A23:BA23"/>
    <mergeCell ref="A24:A27"/>
    <mergeCell ref="A30:BA30"/>
    <mergeCell ref="A32:P32"/>
    <mergeCell ref="T32:AD32"/>
    <mergeCell ref="AI32:AZ32"/>
    <mergeCell ref="O34:P34"/>
    <mergeCell ref="T34:Z34"/>
    <mergeCell ref="AA34:AB34"/>
    <mergeCell ref="X24:AA24"/>
    <mergeCell ref="M34:N34"/>
    <mergeCell ref="B34:C34"/>
    <mergeCell ref="D34:E34"/>
    <mergeCell ref="F34:G34"/>
    <mergeCell ref="H34:J34"/>
    <mergeCell ref="K34:L34"/>
    <mergeCell ref="B36:C36"/>
    <mergeCell ref="D36:E36"/>
    <mergeCell ref="F36:G36"/>
    <mergeCell ref="H36:J36"/>
    <mergeCell ref="K36:L36"/>
    <mergeCell ref="B35:C35"/>
    <mergeCell ref="D35:E35"/>
    <mergeCell ref="F35:G35"/>
    <mergeCell ref="H35:J35"/>
    <mergeCell ref="K35:L35"/>
    <mergeCell ref="M37:N37"/>
    <mergeCell ref="AC35:AD35"/>
    <mergeCell ref="AH35:AQ37"/>
    <mergeCell ref="AR35:AY37"/>
    <mergeCell ref="AZ35:BA37"/>
    <mergeCell ref="M36:N36"/>
    <mergeCell ref="O37:P37"/>
    <mergeCell ref="O36:P36"/>
    <mergeCell ref="T36:Z36"/>
    <mergeCell ref="AA36:AB36"/>
    <mergeCell ref="AC36:AD36"/>
    <mergeCell ref="M35:N35"/>
    <mergeCell ref="O35:P35"/>
    <mergeCell ref="T35:Z35"/>
    <mergeCell ref="AA35:AB35"/>
    <mergeCell ref="B37:C37"/>
    <mergeCell ref="D37:E37"/>
    <mergeCell ref="F37:G37"/>
    <mergeCell ref="H37:J37"/>
    <mergeCell ref="K37:L37"/>
    <mergeCell ref="AX24:BA24"/>
    <mergeCell ref="K24:N24"/>
    <mergeCell ref="B24:F24"/>
    <mergeCell ref="G24:J24"/>
    <mergeCell ref="O24:S24"/>
    <mergeCell ref="T24:W24"/>
    <mergeCell ref="AB24:AF24"/>
    <mergeCell ref="AG24:AJ24"/>
    <mergeCell ref="AO24:AS24"/>
    <mergeCell ref="AT24:AW24"/>
    <mergeCell ref="AK24:AN24"/>
  </mergeCells>
  <printOptions horizontalCentered="1"/>
  <pageMargins left="0.35433070866141736" right="0.27559055118110237" top="0.19685039370078741" bottom="0.19685039370078741" header="0" footer="0"/>
  <pageSetup paperSize="9" scale="89" orientation="landscape" r:id="rId1"/>
  <headerFooter differentFirst="1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63"/>
  <sheetViews>
    <sheetView tabSelected="1" view="pageBreakPreview" topLeftCell="A37" zoomScale="99" zoomScaleNormal="99" zoomScaleSheetLayoutView="99" workbookViewId="0">
      <selection activeCell="R42" sqref="R42"/>
    </sheetView>
  </sheetViews>
  <sheetFormatPr defaultColWidth="9.109375" defaultRowHeight="13.2" x14ac:dyDescent="0.3"/>
  <cols>
    <col min="1" max="1" width="8" style="1" customWidth="1"/>
    <col min="2" max="2" width="54.44140625" style="1" customWidth="1"/>
    <col min="3" max="3" width="4.5546875" style="1" customWidth="1"/>
    <col min="4" max="4" width="6.6640625" style="1" customWidth="1"/>
    <col min="5" max="6" width="5.109375" style="1" customWidth="1"/>
    <col min="7" max="7" width="6.6640625" style="1" customWidth="1"/>
    <col min="8" max="8" width="7.109375" style="1" bestFit="1" customWidth="1"/>
    <col min="9" max="9" width="5.5546875" style="1" customWidth="1"/>
    <col min="10" max="10" width="5.44140625" style="1" customWidth="1"/>
    <col min="11" max="11" width="5.6640625" style="1" customWidth="1"/>
    <col min="12" max="12" width="4.44140625" style="1" customWidth="1"/>
    <col min="13" max="13" width="5.88671875" style="1" customWidth="1"/>
    <col min="14" max="15" width="5.109375" style="1" customWidth="1"/>
    <col min="16" max="16" width="6.88671875" style="1" customWidth="1"/>
    <col min="17" max="18" width="9.109375" style="1"/>
    <col min="19" max="19" width="9.109375" style="125"/>
    <col min="20" max="16384" width="9.109375" style="1"/>
  </cols>
  <sheetData>
    <row r="1" spans="1:22" ht="16.2" thickBot="1" x14ac:dyDescent="0.35">
      <c r="B1" s="342" t="s">
        <v>172</v>
      </c>
      <c r="C1" s="343"/>
      <c r="D1" s="343"/>
      <c r="E1" s="343"/>
      <c r="F1" s="343"/>
      <c r="G1" s="343"/>
      <c r="H1" s="343"/>
      <c r="I1" s="2"/>
      <c r="J1" s="2"/>
      <c r="K1" s="2"/>
      <c r="L1" s="2"/>
      <c r="M1" s="2"/>
      <c r="N1" s="2"/>
      <c r="O1" s="2"/>
      <c r="P1" s="2"/>
    </row>
    <row r="2" spans="1:22" s="3" customFormat="1" ht="38.25" customHeight="1" x14ac:dyDescent="0.3">
      <c r="A2" s="462" t="s">
        <v>0</v>
      </c>
      <c r="B2" s="464" t="s">
        <v>1</v>
      </c>
      <c r="C2" s="467" t="s">
        <v>2</v>
      </c>
      <c r="D2" s="468"/>
      <c r="E2" s="468"/>
      <c r="F2" s="468"/>
      <c r="G2" s="493" t="s">
        <v>3</v>
      </c>
      <c r="H2" s="496" t="s">
        <v>4</v>
      </c>
      <c r="I2" s="497"/>
      <c r="J2" s="497"/>
      <c r="K2" s="497"/>
      <c r="L2" s="497"/>
      <c r="M2" s="498"/>
      <c r="N2" s="499" t="s">
        <v>5</v>
      </c>
      <c r="O2" s="500"/>
      <c r="P2" s="501"/>
      <c r="S2" s="126"/>
    </row>
    <row r="3" spans="1:22" s="3" customFormat="1" ht="16.5" customHeight="1" x14ac:dyDescent="0.3">
      <c r="A3" s="463"/>
      <c r="B3" s="465"/>
      <c r="C3" s="469" t="s">
        <v>6</v>
      </c>
      <c r="D3" s="469" t="s">
        <v>7</v>
      </c>
      <c r="E3" s="473" t="s">
        <v>8</v>
      </c>
      <c r="F3" s="474"/>
      <c r="G3" s="494"/>
      <c r="H3" s="502" t="s">
        <v>9</v>
      </c>
      <c r="I3" s="474" t="s">
        <v>10</v>
      </c>
      <c r="J3" s="479"/>
      <c r="K3" s="479"/>
      <c r="L3" s="479"/>
      <c r="M3" s="480" t="s">
        <v>11</v>
      </c>
      <c r="N3" s="483" t="s">
        <v>12</v>
      </c>
      <c r="O3" s="473"/>
      <c r="P3" s="4" t="s">
        <v>13</v>
      </c>
      <c r="S3" s="126"/>
    </row>
    <row r="4" spans="1:22" s="3" customFormat="1" ht="18" customHeight="1" x14ac:dyDescent="0.3">
      <c r="A4" s="463"/>
      <c r="B4" s="465"/>
      <c r="C4" s="470"/>
      <c r="D4" s="470"/>
      <c r="E4" s="469" t="s">
        <v>101</v>
      </c>
      <c r="F4" s="471" t="s">
        <v>14</v>
      </c>
      <c r="G4" s="494"/>
      <c r="H4" s="503"/>
      <c r="I4" s="476" t="s">
        <v>15</v>
      </c>
      <c r="J4" s="490" t="s">
        <v>16</v>
      </c>
      <c r="K4" s="490"/>
      <c r="L4" s="491"/>
      <c r="M4" s="480"/>
      <c r="N4" s="484" t="s">
        <v>17</v>
      </c>
      <c r="O4" s="485"/>
      <c r="P4" s="486"/>
      <c r="S4" s="126"/>
    </row>
    <row r="5" spans="1:22" s="3" customFormat="1" ht="22.5" customHeight="1" x14ac:dyDescent="0.3">
      <c r="A5" s="463"/>
      <c r="B5" s="465"/>
      <c r="C5" s="470"/>
      <c r="D5" s="470"/>
      <c r="E5" s="470"/>
      <c r="F5" s="472"/>
      <c r="G5" s="494"/>
      <c r="H5" s="503"/>
      <c r="I5" s="477"/>
      <c r="J5" s="476" t="s">
        <v>18</v>
      </c>
      <c r="K5" s="476" t="s">
        <v>19</v>
      </c>
      <c r="L5" s="487" t="s">
        <v>20</v>
      </c>
      <c r="M5" s="480"/>
      <c r="N5" s="90">
        <v>1</v>
      </c>
      <c r="O5" s="91">
        <f>N5+1</f>
        <v>2</v>
      </c>
      <c r="P5" s="4">
        <f>O5+1</f>
        <v>3</v>
      </c>
      <c r="S5" s="126"/>
    </row>
    <row r="6" spans="1:22" s="3" customFormat="1" ht="25.5" customHeight="1" x14ac:dyDescent="0.3">
      <c r="A6" s="463"/>
      <c r="B6" s="465"/>
      <c r="C6" s="470"/>
      <c r="D6" s="470"/>
      <c r="E6" s="470"/>
      <c r="F6" s="472"/>
      <c r="G6" s="494"/>
      <c r="H6" s="503"/>
      <c r="I6" s="477"/>
      <c r="J6" s="477"/>
      <c r="K6" s="477"/>
      <c r="L6" s="488"/>
      <c r="M6" s="481"/>
      <c r="N6" s="484" t="s">
        <v>21</v>
      </c>
      <c r="O6" s="485"/>
      <c r="P6" s="486"/>
      <c r="S6" s="126"/>
    </row>
    <row r="7" spans="1:22" s="3" customFormat="1" ht="26.25" customHeight="1" thickBot="1" x14ac:dyDescent="0.35">
      <c r="A7" s="463"/>
      <c r="B7" s="466"/>
      <c r="C7" s="470"/>
      <c r="D7" s="470"/>
      <c r="E7" s="470"/>
      <c r="F7" s="472"/>
      <c r="G7" s="495"/>
      <c r="H7" s="504"/>
      <c r="I7" s="478"/>
      <c r="J7" s="478"/>
      <c r="K7" s="478"/>
      <c r="L7" s="489"/>
      <c r="M7" s="482"/>
      <c r="N7" s="90">
        <v>15</v>
      </c>
      <c r="O7" s="91">
        <v>15</v>
      </c>
      <c r="P7" s="87">
        <v>6</v>
      </c>
      <c r="S7" s="126"/>
    </row>
    <row r="8" spans="1:22" s="3" customFormat="1" ht="18.75" customHeight="1" thickTop="1" thickBot="1" x14ac:dyDescent="0.35">
      <c r="A8" s="5">
        <v>1</v>
      </c>
      <c r="B8" s="6">
        <f>A8+1</f>
        <v>2</v>
      </c>
      <c r="C8" s="6">
        <f t="shared" ref="C8:P8" si="0">B8+1</f>
        <v>3</v>
      </c>
      <c r="D8" s="6">
        <f t="shared" si="0"/>
        <v>4</v>
      </c>
      <c r="E8" s="6">
        <f t="shared" si="0"/>
        <v>5</v>
      </c>
      <c r="F8" s="6">
        <f t="shared" si="0"/>
        <v>6</v>
      </c>
      <c r="G8" s="6">
        <f t="shared" si="0"/>
        <v>7</v>
      </c>
      <c r="H8" s="6">
        <f t="shared" si="0"/>
        <v>8</v>
      </c>
      <c r="I8" s="6">
        <f t="shared" si="0"/>
        <v>9</v>
      </c>
      <c r="J8" s="6">
        <f t="shared" si="0"/>
        <v>10</v>
      </c>
      <c r="K8" s="6">
        <f t="shared" si="0"/>
        <v>11</v>
      </c>
      <c r="L8" s="6">
        <f t="shared" si="0"/>
        <v>12</v>
      </c>
      <c r="M8" s="6">
        <f t="shared" si="0"/>
        <v>13</v>
      </c>
      <c r="N8" s="6">
        <f>M8+1</f>
        <v>14</v>
      </c>
      <c r="O8" s="6">
        <f t="shared" si="0"/>
        <v>15</v>
      </c>
      <c r="P8" s="7">
        <f t="shared" si="0"/>
        <v>16</v>
      </c>
      <c r="S8" s="126"/>
    </row>
    <row r="9" spans="1:22" s="12" customFormat="1" ht="18" customHeight="1" thickBot="1" x14ac:dyDescent="0.35">
      <c r="A9" s="8" t="s">
        <v>22</v>
      </c>
      <c r="B9" s="9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1"/>
      <c r="S9" s="434" t="s">
        <v>111</v>
      </c>
      <c r="T9" s="435"/>
      <c r="U9" s="435"/>
    </row>
    <row r="10" spans="1:22" s="12" customFormat="1" ht="18" customHeight="1" thickBot="1" x14ac:dyDescent="0.35">
      <c r="A10" s="443" t="s">
        <v>23</v>
      </c>
      <c r="B10" s="444"/>
      <c r="C10" s="444"/>
      <c r="D10" s="444"/>
      <c r="E10" s="444"/>
      <c r="F10" s="444"/>
      <c r="G10" s="444"/>
      <c r="H10" s="444"/>
      <c r="I10" s="444"/>
      <c r="J10" s="444"/>
      <c r="K10" s="444"/>
      <c r="L10" s="444"/>
      <c r="M10" s="444"/>
      <c r="N10" s="444"/>
      <c r="O10" s="444"/>
      <c r="P10" s="445"/>
      <c r="S10" s="128" t="s">
        <v>112</v>
      </c>
      <c r="T10" s="128" t="s">
        <v>113</v>
      </c>
      <c r="U10" s="128" t="s">
        <v>114</v>
      </c>
    </row>
    <row r="11" spans="1:22" s="13" customFormat="1" ht="18" customHeight="1" x14ac:dyDescent="0.3">
      <c r="A11" s="224" t="s">
        <v>24</v>
      </c>
      <c r="B11" s="225" t="s">
        <v>154</v>
      </c>
      <c r="C11" s="226">
        <v>2</v>
      </c>
      <c r="D11" s="226">
        <v>1</v>
      </c>
      <c r="E11" s="226"/>
      <c r="F11" s="227"/>
      <c r="G11" s="228">
        <v>4</v>
      </c>
      <c r="H11" s="229">
        <f>G11*30</f>
        <v>120</v>
      </c>
      <c r="I11" s="230">
        <f>SUM(J11:L11)</f>
        <v>50</v>
      </c>
      <c r="J11" s="215"/>
      <c r="K11" s="215"/>
      <c r="L11" s="514">
        <v>50</v>
      </c>
      <c r="M11" s="231">
        <f>H11-I11</f>
        <v>70</v>
      </c>
      <c r="N11" s="511">
        <v>0.5</v>
      </c>
      <c r="O11" s="512">
        <v>0.5</v>
      </c>
      <c r="P11" s="513">
        <v>6</v>
      </c>
      <c r="Q11" s="132">
        <f>I11/H11</f>
        <v>0.41666666666666669</v>
      </c>
      <c r="R11" s="132" t="str">
        <f>IF(Q11&gt;50%,Q11,"")</f>
        <v/>
      </c>
      <c r="S11" s="303">
        <v>1</v>
      </c>
      <c r="T11" s="303">
        <v>2</v>
      </c>
      <c r="U11" s="303">
        <v>1</v>
      </c>
      <c r="V11" s="149"/>
    </row>
    <row r="12" spans="1:22" s="13" customFormat="1" ht="18" customHeight="1" x14ac:dyDescent="0.3">
      <c r="A12" s="224" t="s">
        <v>25</v>
      </c>
      <c r="B12" s="232" t="s">
        <v>140</v>
      </c>
      <c r="C12" s="226">
        <v>1</v>
      </c>
      <c r="D12" s="226"/>
      <c r="E12" s="226"/>
      <c r="F12" s="227"/>
      <c r="G12" s="228">
        <v>4</v>
      </c>
      <c r="H12" s="229">
        <f>G12*30</f>
        <v>120</v>
      </c>
      <c r="I12" s="233">
        <f>SUM(J12:L12)</f>
        <v>38</v>
      </c>
      <c r="J12" s="307">
        <v>20</v>
      </c>
      <c r="K12" s="215"/>
      <c r="L12" s="304">
        <v>18</v>
      </c>
      <c r="M12" s="234">
        <f>H12-I12</f>
        <v>82</v>
      </c>
      <c r="N12" s="306">
        <v>2.5</v>
      </c>
      <c r="O12" s="171"/>
      <c r="P12" s="59"/>
      <c r="Q12" s="132">
        <f>I12/H12</f>
        <v>0.31666666666666665</v>
      </c>
      <c r="R12" s="132" t="str">
        <f>IF(Q12&gt;50%,Q12,"")</f>
        <v/>
      </c>
      <c r="S12" s="129">
        <v>4</v>
      </c>
      <c r="T12" s="129"/>
      <c r="U12" s="129"/>
      <c r="V12" s="149"/>
    </row>
    <row r="13" spans="1:22" s="13" customFormat="1" ht="18" customHeight="1" x14ac:dyDescent="0.3">
      <c r="A13" s="235" t="s">
        <v>26</v>
      </c>
      <c r="B13" s="232" t="s">
        <v>90</v>
      </c>
      <c r="C13" s="226"/>
      <c r="D13" s="226">
        <v>1</v>
      </c>
      <c r="E13" s="226"/>
      <c r="F13" s="227"/>
      <c r="G13" s="228">
        <v>4</v>
      </c>
      <c r="H13" s="229">
        <f>G13*30</f>
        <v>120</v>
      </c>
      <c r="I13" s="233">
        <f>SUM(J13:L13)</f>
        <v>38</v>
      </c>
      <c r="J13" s="307">
        <v>20</v>
      </c>
      <c r="K13" s="215"/>
      <c r="L13" s="304">
        <v>18</v>
      </c>
      <c r="M13" s="234">
        <f>H13-I13</f>
        <v>82</v>
      </c>
      <c r="N13" s="306">
        <v>2.5</v>
      </c>
      <c r="O13" s="171"/>
      <c r="P13" s="59"/>
      <c r="Q13" s="132">
        <f>I13/H13</f>
        <v>0.31666666666666665</v>
      </c>
      <c r="R13" s="132" t="str">
        <f>IF(Q13&gt;50%,Q13,"")</f>
        <v/>
      </c>
      <c r="S13" s="129">
        <v>4</v>
      </c>
      <c r="T13" s="129"/>
      <c r="U13" s="129"/>
      <c r="V13" s="149"/>
    </row>
    <row r="14" spans="1:22" s="13" customFormat="1" ht="18" customHeight="1" thickBot="1" x14ac:dyDescent="0.35">
      <c r="A14" s="236" t="s">
        <v>135</v>
      </c>
      <c r="B14" s="251" t="s">
        <v>136</v>
      </c>
      <c r="C14" s="217"/>
      <c r="D14" s="217">
        <v>1</v>
      </c>
      <c r="E14" s="217"/>
      <c r="F14" s="218"/>
      <c r="G14" s="237">
        <v>3</v>
      </c>
      <c r="H14" s="238">
        <f>G14*30</f>
        <v>90</v>
      </c>
      <c r="I14" s="239">
        <f>SUM(J14:L14)</f>
        <v>30</v>
      </c>
      <c r="J14" s="302">
        <v>22</v>
      </c>
      <c r="K14" s="219"/>
      <c r="L14" s="240">
        <v>8</v>
      </c>
      <c r="M14" s="241">
        <f>H14-I14</f>
        <v>60</v>
      </c>
      <c r="N14" s="292">
        <v>2</v>
      </c>
      <c r="O14" s="171"/>
      <c r="P14" s="59"/>
      <c r="Q14" s="132">
        <f>I14/H14</f>
        <v>0.33333333333333331</v>
      </c>
      <c r="R14" s="132" t="str">
        <f>IF(Q14&gt;50%,Q14,"")</f>
        <v/>
      </c>
      <c r="S14" s="129">
        <v>3</v>
      </c>
      <c r="T14" s="129"/>
      <c r="U14" s="129"/>
      <c r="V14" s="149"/>
    </row>
    <row r="15" spans="1:22" s="13" customFormat="1" ht="16.2" thickBot="1" x14ac:dyDescent="0.35">
      <c r="A15" s="66"/>
      <c r="B15" s="67" t="s">
        <v>98</v>
      </c>
      <c r="C15" s="68">
        <f>COUNTA(C11:C14)</f>
        <v>2</v>
      </c>
      <c r="D15" s="68">
        <f>COUNTA(D11:D14)</f>
        <v>3</v>
      </c>
      <c r="E15" s="68">
        <f>COUNTA(E11:E14)</f>
        <v>0</v>
      </c>
      <c r="F15" s="68">
        <f>COUNTA(F11:F14)</f>
        <v>0</v>
      </c>
      <c r="G15" s="69">
        <f t="shared" ref="G15:P15" si="1">SUM(G11:G14)</f>
        <v>15</v>
      </c>
      <c r="H15" s="70">
        <f t="shared" si="1"/>
        <v>450</v>
      </c>
      <c r="I15" s="71">
        <f t="shared" si="1"/>
        <v>156</v>
      </c>
      <c r="J15" s="71">
        <f t="shared" si="1"/>
        <v>62</v>
      </c>
      <c r="K15" s="71">
        <f t="shared" si="1"/>
        <v>0</v>
      </c>
      <c r="L15" s="72">
        <f t="shared" si="1"/>
        <v>94</v>
      </c>
      <c r="M15" s="69">
        <f t="shared" si="1"/>
        <v>294</v>
      </c>
      <c r="N15" s="70">
        <f t="shared" si="1"/>
        <v>7.5</v>
      </c>
      <c r="O15" s="71">
        <f t="shared" si="1"/>
        <v>0.5</v>
      </c>
      <c r="P15" s="74">
        <f t="shared" si="1"/>
        <v>6</v>
      </c>
      <c r="Q15" s="12"/>
      <c r="R15" s="12"/>
      <c r="S15" s="128"/>
      <c r="T15" s="128"/>
      <c r="U15" s="128"/>
      <c r="V15" s="150"/>
    </row>
    <row r="16" spans="1:22" s="13" customFormat="1" ht="16.2" thickBot="1" x14ac:dyDescent="0.35">
      <c r="A16" s="443" t="s">
        <v>27</v>
      </c>
      <c r="B16" s="444"/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5"/>
      <c r="Q16" s="12"/>
      <c r="R16" s="12"/>
      <c r="S16" s="128"/>
      <c r="T16" s="128"/>
      <c r="U16" s="128"/>
      <c r="V16" s="151"/>
    </row>
    <row r="17" spans="1:22" s="13" customFormat="1" ht="17.399999999999999" thickBot="1" x14ac:dyDescent="0.35">
      <c r="A17" s="158"/>
      <c r="B17" s="159" t="s">
        <v>94</v>
      </c>
      <c r="C17" s="160"/>
      <c r="D17" s="160">
        <v>2</v>
      </c>
      <c r="E17" s="160"/>
      <c r="F17" s="160"/>
      <c r="G17" s="161">
        <f>SUM(G18:G19)</f>
        <v>8</v>
      </c>
      <c r="H17" s="162">
        <f t="shared" ref="H17:P17" si="2">SUM(H18:H19)</f>
        <v>240</v>
      </c>
      <c r="I17" s="160">
        <f t="shared" si="2"/>
        <v>76</v>
      </c>
      <c r="J17" s="163"/>
      <c r="K17" s="163"/>
      <c r="L17" s="164"/>
      <c r="M17" s="161">
        <f t="shared" si="2"/>
        <v>164</v>
      </c>
      <c r="N17" s="162">
        <f t="shared" si="2"/>
        <v>0</v>
      </c>
      <c r="O17" s="165">
        <f t="shared" si="2"/>
        <v>5</v>
      </c>
      <c r="P17" s="164">
        <f t="shared" si="2"/>
        <v>0</v>
      </c>
      <c r="Q17" s="12"/>
      <c r="R17" s="12"/>
      <c r="S17" s="128"/>
      <c r="T17" s="128"/>
      <c r="U17" s="128"/>
      <c r="V17" s="152"/>
    </row>
    <row r="18" spans="1:22" s="13" customFormat="1" ht="13.8" x14ac:dyDescent="0.3">
      <c r="A18" s="75" t="s">
        <v>28</v>
      </c>
      <c r="B18" s="475" t="s">
        <v>115</v>
      </c>
      <c r="C18" s="76"/>
      <c r="D18" s="76">
        <v>2</v>
      </c>
      <c r="E18" s="76"/>
      <c r="F18" s="77"/>
      <c r="G18" s="287">
        <v>4</v>
      </c>
      <c r="H18" s="147">
        <f>G18*30</f>
        <v>120</v>
      </c>
      <c r="I18" s="146">
        <v>38</v>
      </c>
      <c r="J18" s="297"/>
      <c r="K18" s="297"/>
      <c r="L18" s="298"/>
      <c r="M18" s="140">
        <f>H18-I18</f>
        <v>82</v>
      </c>
      <c r="N18" s="172"/>
      <c r="O18" s="308">
        <v>2.5</v>
      </c>
      <c r="P18" s="80"/>
      <c r="Q18" s="132">
        <f>I18/H18</f>
        <v>0.31666666666666665</v>
      </c>
      <c r="R18" s="132" t="str">
        <f>IF(Q18&gt;50%,Q18,"")</f>
        <v/>
      </c>
      <c r="S18" s="129"/>
      <c r="T18" s="129">
        <v>4</v>
      </c>
      <c r="U18" s="129"/>
      <c r="V18" s="148"/>
    </row>
    <row r="19" spans="1:22" s="13" customFormat="1" ht="30" customHeight="1" thickBot="1" x14ac:dyDescent="0.35">
      <c r="A19" s="75" t="s">
        <v>125</v>
      </c>
      <c r="B19" s="442"/>
      <c r="C19" s="137"/>
      <c r="D19" s="296">
        <v>2</v>
      </c>
      <c r="E19" s="137"/>
      <c r="F19" s="138"/>
      <c r="G19" s="290">
        <v>4</v>
      </c>
      <c r="H19" s="147">
        <f>G19*30</f>
        <v>120</v>
      </c>
      <c r="I19" s="146">
        <v>38</v>
      </c>
      <c r="J19" s="296"/>
      <c r="K19" s="296"/>
      <c r="L19" s="299"/>
      <c r="M19" s="139">
        <f>H19-I19</f>
        <v>82</v>
      </c>
      <c r="N19" s="173"/>
      <c r="O19" s="309">
        <v>2.5</v>
      </c>
      <c r="P19" s="216"/>
      <c r="Q19" s="132">
        <f>I19/H19</f>
        <v>0.31666666666666665</v>
      </c>
      <c r="R19" s="132" t="str">
        <f>IF(Q19&gt;50%,Q19,"")</f>
        <v/>
      </c>
      <c r="S19" s="129"/>
      <c r="T19" s="129">
        <v>4</v>
      </c>
      <c r="U19" s="129"/>
      <c r="V19" s="148"/>
    </row>
    <row r="20" spans="1:22" s="12" customFormat="1" ht="16.2" thickBot="1" x14ac:dyDescent="0.35">
      <c r="A20" s="14"/>
      <c r="B20" s="15" t="s">
        <v>171</v>
      </c>
      <c r="C20" s="15">
        <f t="shared" ref="C20:P20" si="3">SUM(C15,C17)</f>
        <v>2</v>
      </c>
      <c r="D20" s="15">
        <f t="shared" si="3"/>
        <v>5</v>
      </c>
      <c r="E20" s="15">
        <f t="shared" si="3"/>
        <v>0</v>
      </c>
      <c r="F20" s="16">
        <f t="shared" si="3"/>
        <v>0</v>
      </c>
      <c r="G20" s="17">
        <f>SUM(G15,G17)</f>
        <v>23</v>
      </c>
      <c r="H20" s="18">
        <f t="shared" si="3"/>
        <v>690</v>
      </c>
      <c r="I20" s="19">
        <f t="shared" si="3"/>
        <v>232</v>
      </c>
      <c r="J20" s="19">
        <f t="shared" si="3"/>
        <v>62</v>
      </c>
      <c r="K20" s="19">
        <f t="shared" si="3"/>
        <v>0</v>
      </c>
      <c r="L20" s="20">
        <f t="shared" si="3"/>
        <v>94</v>
      </c>
      <c r="M20" s="17">
        <f t="shared" si="3"/>
        <v>458</v>
      </c>
      <c r="N20" s="18">
        <f t="shared" si="3"/>
        <v>7.5</v>
      </c>
      <c r="O20" s="19">
        <f t="shared" si="3"/>
        <v>5.5</v>
      </c>
      <c r="P20" s="21">
        <f t="shared" si="3"/>
        <v>6</v>
      </c>
      <c r="Q20" s="132"/>
      <c r="R20" s="132" t="str">
        <f>IF(Q20&gt;50%,Q20,"")</f>
        <v/>
      </c>
      <c r="S20" s="129"/>
      <c r="T20" s="129"/>
      <c r="U20" s="129"/>
      <c r="V20" s="153"/>
    </row>
    <row r="21" spans="1:22" s="13" customFormat="1" ht="17.25" customHeight="1" thickBot="1" x14ac:dyDescent="0.35">
      <c r="A21" s="457" t="s">
        <v>29</v>
      </c>
      <c r="B21" s="458"/>
      <c r="C21" s="458"/>
      <c r="D21" s="458"/>
      <c r="E21" s="458"/>
      <c r="F21" s="458"/>
      <c r="G21" s="458"/>
      <c r="H21" s="458"/>
      <c r="I21" s="458"/>
      <c r="J21" s="458"/>
      <c r="K21" s="458"/>
      <c r="L21" s="458"/>
      <c r="M21" s="458"/>
      <c r="N21" s="458"/>
      <c r="O21" s="458"/>
      <c r="P21" s="459"/>
      <c r="Q21" s="132"/>
      <c r="R21" s="132"/>
      <c r="S21" s="129"/>
      <c r="T21" s="129"/>
      <c r="U21" s="129"/>
      <c r="V21" s="154"/>
    </row>
    <row r="22" spans="1:22" s="13" customFormat="1" ht="15" customHeight="1" thickBot="1" x14ac:dyDescent="0.35">
      <c r="A22" s="446" t="s">
        <v>30</v>
      </c>
      <c r="B22" s="447"/>
      <c r="C22" s="447"/>
      <c r="D22" s="447"/>
      <c r="E22" s="447"/>
      <c r="F22" s="447"/>
      <c r="G22" s="447"/>
      <c r="H22" s="447"/>
      <c r="I22" s="447"/>
      <c r="J22" s="447"/>
      <c r="K22" s="447"/>
      <c r="L22" s="447"/>
      <c r="M22" s="447"/>
      <c r="N22" s="447"/>
      <c r="O22" s="447"/>
      <c r="P22" s="448"/>
      <c r="Q22" s="12"/>
      <c r="R22" s="12"/>
      <c r="S22" s="128"/>
      <c r="T22" s="128"/>
      <c r="U22" s="128"/>
      <c r="V22" s="154"/>
    </row>
    <row r="23" spans="1:22" s="13" customFormat="1" ht="29.4" customHeight="1" x14ac:dyDescent="0.3">
      <c r="A23" s="291" t="s">
        <v>31</v>
      </c>
      <c r="B23" s="311" t="s">
        <v>163</v>
      </c>
      <c r="C23" s="242">
        <v>1</v>
      </c>
      <c r="D23" s="279"/>
      <c r="E23" s="260"/>
      <c r="F23" s="280"/>
      <c r="G23" s="285">
        <v>3</v>
      </c>
      <c r="H23" s="242">
        <f t="shared" ref="H23:H31" si="4">G23*30</f>
        <v>90</v>
      </c>
      <c r="I23" s="214">
        <f>SUM(J23:L23)</f>
        <v>30</v>
      </c>
      <c r="J23" s="281">
        <v>16</v>
      </c>
      <c r="K23" s="281"/>
      <c r="L23" s="282">
        <v>14</v>
      </c>
      <c r="M23" s="62">
        <f t="shared" ref="M23:M33" si="5">H23-I23</f>
        <v>60</v>
      </c>
      <c r="N23" s="283">
        <v>2</v>
      </c>
      <c r="O23" s="188"/>
      <c r="P23" s="284"/>
      <c r="Q23" s="132">
        <f t="shared" ref="Q23:Q39" si="6">I23/H23</f>
        <v>0.33333333333333331</v>
      </c>
      <c r="S23" s="129">
        <v>3</v>
      </c>
      <c r="T23" s="129"/>
      <c r="U23" s="129"/>
      <c r="V23" s="155"/>
    </row>
    <row r="24" spans="1:22" s="13" customFormat="1" ht="27.6" x14ac:dyDescent="0.3">
      <c r="A24" s="291" t="s">
        <v>32</v>
      </c>
      <c r="B24" s="254" t="s">
        <v>164</v>
      </c>
      <c r="C24" s="229"/>
      <c r="D24" s="226">
        <v>1</v>
      </c>
      <c r="E24" s="243"/>
      <c r="F24" s="244"/>
      <c r="G24" s="286">
        <v>3</v>
      </c>
      <c r="H24" s="242">
        <f t="shared" ref="H24" si="7">G24*30</f>
        <v>90</v>
      </c>
      <c r="I24" s="214">
        <f>SUM(J24:L24)</f>
        <v>30</v>
      </c>
      <c r="J24" s="300">
        <v>16</v>
      </c>
      <c r="K24" s="245"/>
      <c r="L24" s="301">
        <v>14</v>
      </c>
      <c r="M24" s="58">
        <f t="shared" si="5"/>
        <v>60</v>
      </c>
      <c r="N24" s="250">
        <v>2</v>
      </c>
      <c r="O24" s="175"/>
      <c r="P24" s="64"/>
      <c r="Q24" s="132">
        <f t="shared" ref="Q24:Q29" si="8">I24/H24</f>
        <v>0.33333333333333331</v>
      </c>
      <c r="S24" s="129">
        <v>3</v>
      </c>
      <c r="T24" s="129"/>
      <c r="U24" s="129"/>
      <c r="V24" s="155"/>
    </row>
    <row r="25" spans="1:22" s="13" customFormat="1" ht="31.5" customHeight="1" x14ac:dyDescent="0.3">
      <c r="A25" s="291" t="s">
        <v>33</v>
      </c>
      <c r="B25" s="254" t="s">
        <v>142</v>
      </c>
      <c r="C25" s="229">
        <v>1</v>
      </c>
      <c r="D25" s="226"/>
      <c r="E25" s="243"/>
      <c r="F25" s="244"/>
      <c r="G25" s="287">
        <v>3</v>
      </c>
      <c r="H25" s="242">
        <f>G25*30</f>
        <v>90</v>
      </c>
      <c r="I25" s="214">
        <f>SUM(J25:L25)</f>
        <v>30</v>
      </c>
      <c r="J25" s="300">
        <v>16</v>
      </c>
      <c r="K25" s="245"/>
      <c r="L25" s="301">
        <v>14</v>
      </c>
      <c r="M25" s="58">
        <f t="shared" si="5"/>
        <v>60</v>
      </c>
      <c r="N25" s="174">
        <v>2</v>
      </c>
      <c r="O25" s="175"/>
      <c r="P25" s="64"/>
      <c r="Q25" s="132">
        <f t="shared" si="8"/>
        <v>0.33333333333333331</v>
      </c>
      <c r="S25" s="129">
        <v>3</v>
      </c>
      <c r="T25" s="129"/>
      <c r="U25" s="129"/>
      <c r="V25" s="155"/>
    </row>
    <row r="26" spans="1:22" s="13" customFormat="1" ht="29.25" customHeight="1" x14ac:dyDescent="0.3">
      <c r="A26" s="291" t="s">
        <v>34</v>
      </c>
      <c r="B26" s="254" t="s">
        <v>141</v>
      </c>
      <c r="C26" s="229">
        <v>1</v>
      </c>
      <c r="D26" s="226"/>
      <c r="E26" s="243"/>
      <c r="F26" s="244"/>
      <c r="G26" s="287">
        <v>3</v>
      </c>
      <c r="H26" s="229">
        <f>G26*30</f>
        <v>90</v>
      </c>
      <c r="I26" s="199">
        <f>SUM(J26:L26)</f>
        <v>30</v>
      </c>
      <c r="J26" s="245">
        <v>16</v>
      </c>
      <c r="K26" s="245"/>
      <c r="L26" s="246">
        <v>14</v>
      </c>
      <c r="M26" s="58">
        <f t="shared" si="5"/>
        <v>60</v>
      </c>
      <c r="N26" s="220">
        <v>2</v>
      </c>
      <c r="O26" s="187"/>
      <c r="P26" s="64"/>
      <c r="Q26" s="132">
        <f t="shared" si="8"/>
        <v>0.33333333333333331</v>
      </c>
      <c r="S26" s="129">
        <v>3</v>
      </c>
      <c r="T26" s="129"/>
      <c r="U26" s="129"/>
      <c r="V26" s="155"/>
    </row>
    <row r="27" spans="1:22" s="13" customFormat="1" ht="29.25" customHeight="1" x14ac:dyDescent="0.3">
      <c r="A27" s="291" t="s">
        <v>35</v>
      </c>
      <c r="B27" s="278" t="s">
        <v>162</v>
      </c>
      <c r="C27" s="238"/>
      <c r="D27" s="293">
        <v>1</v>
      </c>
      <c r="E27" s="275"/>
      <c r="F27" s="276"/>
      <c r="G27" s="288">
        <v>3</v>
      </c>
      <c r="H27" s="229">
        <f t="shared" ref="H27:H28" si="9">G27*30</f>
        <v>90</v>
      </c>
      <c r="I27" s="199">
        <f t="shared" ref="I27:I28" si="10">SUM(J27:L27)</f>
        <v>30</v>
      </c>
      <c r="J27" s="245">
        <v>16</v>
      </c>
      <c r="K27" s="245"/>
      <c r="L27" s="246">
        <v>14</v>
      </c>
      <c r="M27" s="58">
        <f t="shared" si="5"/>
        <v>60</v>
      </c>
      <c r="N27" s="174">
        <v>2</v>
      </c>
      <c r="O27" s="175"/>
      <c r="P27" s="277"/>
      <c r="Q27" s="132">
        <f t="shared" si="8"/>
        <v>0.33333333333333331</v>
      </c>
      <c r="S27" s="129">
        <v>3</v>
      </c>
      <c r="T27" s="129"/>
      <c r="U27" s="129"/>
      <c r="V27" s="155"/>
    </row>
    <row r="28" spans="1:22" s="13" customFormat="1" ht="29.25" customHeight="1" x14ac:dyDescent="0.3">
      <c r="A28" s="291" t="s">
        <v>165</v>
      </c>
      <c r="B28" s="278" t="s">
        <v>166</v>
      </c>
      <c r="C28" s="508">
        <v>2</v>
      </c>
      <c r="D28" s="217"/>
      <c r="E28" s="275"/>
      <c r="F28" s="276"/>
      <c r="G28" s="288">
        <v>3</v>
      </c>
      <c r="H28" s="229">
        <f t="shared" si="9"/>
        <v>90</v>
      </c>
      <c r="I28" s="199">
        <f t="shared" si="10"/>
        <v>30</v>
      </c>
      <c r="J28" s="245">
        <v>16</v>
      </c>
      <c r="K28" s="245"/>
      <c r="L28" s="246">
        <v>14</v>
      </c>
      <c r="M28" s="58">
        <f t="shared" si="5"/>
        <v>60</v>
      </c>
      <c r="N28" s="509"/>
      <c r="O28" s="510">
        <v>2</v>
      </c>
      <c r="P28" s="277"/>
      <c r="Q28" s="132">
        <f t="shared" si="8"/>
        <v>0.33333333333333331</v>
      </c>
      <c r="S28" s="507"/>
      <c r="T28" s="507">
        <v>3</v>
      </c>
      <c r="U28" s="129"/>
      <c r="V28" s="155"/>
    </row>
    <row r="29" spans="1:22" s="13" customFormat="1" ht="28.2" thickBot="1" x14ac:dyDescent="0.35">
      <c r="A29" s="291" t="s">
        <v>167</v>
      </c>
      <c r="B29" s="310" t="s">
        <v>161</v>
      </c>
      <c r="C29" s="249">
        <v>2</v>
      </c>
      <c r="D29" s="247"/>
      <c r="E29" s="248"/>
      <c r="F29" s="294">
        <v>2</v>
      </c>
      <c r="G29" s="289">
        <v>4</v>
      </c>
      <c r="H29" s="249">
        <f>G29*30</f>
        <v>120</v>
      </c>
      <c r="I29" s="201">
        <f>SUM(J29:L29)</f>
        <v>46</v>
      </c>
      <c r="J29" s="221">
        <v>24</v>
      </c>
      <c r="K29" s="221"/>
      <c r="L29" s="257">
        <v>22</v>
      </c>
      <c r="M29" s="222">
        <f>H29-I29</f>
        <v>74</v>
      </c>
      <c r="N29" s="256"/>
      <c r="O29" s="223">
        <v>3</v>
      </c>
      <c r="P29" s="65"/>
      <c r="Q29" s="132">
        <f t="shared" si="8"/>
        <v>0.38333333333333336</v>
      </c>
      <c r="S29" s="129"/>
      <c r="T29" s="129">
        <v>4</v>
      </c>
      <c r="U29" s="129"/>
      <c r="V29" s="155"/>
    </row>
    <row r="30" spans="1:22" s="13" customFormat="1" ht="16.5" customHeight="1" x14ac:dyDescent="0.3">
      <c r="A30" s="61" t="s">
        <v>36</v>
      </c>
      <c r="B30" s="258" t="s">
        <v>91</v>
      </c>
      <c r="C30" s="259"/>
      <c r="D30" s="260">
        <v>2</v>
      </c>
      <c r="E30" s="261"/>
      <c r="F30" s="262"/>
      <c r="G30" s="263">
        <v>6</v>
      </c>
      <c r="H30" s="242">
        <f t="shared" si="4"/>
        <v>180</v>
      </c>
      <c r="I30" s="214"/>
      <c r="J30" s="214"/>
      <c r="K30" s="214"/>
      <c r="L30" s="264"/>
      <c r="M30" s="62">
        <f t="shared" si="5"/>
        <v>180</v>
      </c>
      <c r="N30" s="176"/>
      <c r="O30" s="176"/>
      <c r="P30" s="88"/>
      <c r="Q30" s="132"/>
      <c r="R30" s="132" t="str">
        <f t="shared" ref="R30:R37" si="11">IF(Q30&gt;50%,Q30,"")</f>
        <v/>
      </c>
      <c r="S30" s="348">
        <v>3</v>
      </c>
      <c r="T30" s="348">
        <v>3</v>
      </c>
      <c r="U30" s="129"/>
      <c r="V30" s="150"/>
    </row>
    <row r="31" spans="1:22" s="13" customFormat="1" ht="16.5" customHeight="1" x14ac:dyDescent="0.3">
      <c r="A31" s="104" t="s">
        <v>37</v>
      </c>
      <c r="B31" s="56" t="s">
        <v>92</v>
      </c>
      <c r="C31" s="105"/>
      <c r="D31" s="63">
        <v>3</v>
      </c>
      <c r="E31" s="106"/>
      <c r="F31" s="107"/>
      <c r="G31" s="92">
        <v>12</v>
      </c>
      <c r="H31" s="57">
        <f t="shared" si="4"/>
        <v>360</v>
      </c>
      <c r="I31" s="108"/>
      <c r="J31" s="108"/>
      <c r="K31" s="108"/>
      <c r="L31" s="109"/>
      <c r="M31" s="58">
        <f t="shared" si="5"/>
        <v>360</v>
      </c>
      <c r="N31" s="177"/>
      <c r="O31" s="177"/>
      <c r="P31" s="110"/>
      <c r="Q31" s="132"/>
      <c r="R31" s="132" t="str">
        <f t="shared" si="11"/>
        <v/>
      </c>
      <c r="S31" s="129"/>
      <c r="T31" s="129"/>
      <c r="U31" s="129">
        <v>12</v>
      </c>
      <c r="V31" s="150"/>
    </row>
    <row r="32" spans="1:22" s="13" customFormat="1" ht="16.5" customHeight="1" x14ac:dyDescent="0.3">
      <c r="A32" s="116"/>
      <c r="B32" s="135" t="s">
        <v>120</v>
      </c>
      <c r="C32" s="117"/>
      <c r="D32" s="117"/>
      <c r="E32" s="117"/>
      <c r="F32" s="118"/>
      <c r="G32" s="119">
        <v>12</v>
      </c>
      <c r="H32" s="60">
        <f t="shared" ref="H32:H33" si="12">G32*30</f>
        <v>360</v>
      </c>
      <c r="I32" s="120"/>
      <c r="J32" s="120"/>
      <c r="K32" s="120"/>
      <c r="L32" s="121"/>
      <c r="M32" s="122">
        <f t="shared" si="5"/>
        <v>360</v>
      </c>
      <c r="N32" s="178"/>
      <c r="O32" s="179"/>
      <c r="P32" s="123"/>
      <c r="Q32" s="132"/>
      <c r="R32" s="132" t="str">
        <f t="shared" si="11"/>
        <v/>
      </c>
      <c r="S32" s="129"/>
      <c r="T32" s="129"/>
      <c r="U32" s="129">
        <v>12</v>
      </c>
      <c r="V32" s="150"/>
    </row>
    <row r="33" spans="1:22" s="22" customFormat="1" ht="17.25" customHeight="1" thickBot="1" x14ac:dyDescent="0.35">
      <c r="A33" s="111"/>
      <c r="B33" s="136" t="s">
        <v>121</v>
      </c>
      <c r="C33" s="112">
        <v>3</v>
      </c>
      <c r="D33" s="112"/>
      <c r="E33" s="100"/>
      <c r="F33" s="101"/>
      <c r="G33" s="124"/>
      <c r="H33" s="113">
        <f t="shared" si="12"/>
        <v>0</v>
      </c>
      <c r="I33" s="102"/>
      <c r="J33" s="102"/>
      <c r="K33" s="102"/>
      <c r="L33" s="103"/>
      <c r="M33" s="114">
        <f t="shared" si="5"/>
        <v>0</v>
      </c>
      <c r="N33" s="180"/>
      <c r="O33" s="181"/>
      <c r="P33" s="115"/>
      <c r="Q33" s="132"/>
      <c r="R33" s="132"/>
      <c r="S33" s="129"/>
      <c r="T33" s="129"/>
      <c r="U33" s="129"/>
      <c r="V33" s="156"/>
    </row>
    <row r="34" spans="1:22" s="12" customFormat="1" ht="16.5" customHeight="1" thickBot="1" x14ac:dyDescent="0.35">
      <c r="A34" s="93"/>
      <c r="B34" s="67" t="s">
        <v>97</v>
      </c>
      <c r="C34" s="312">
        <v>6</v>
      </c>
      <c r="D34" s="94">
        <f>COUNTA(D23:D33)</f>
        <v>4</v>
      </c>
      <c r="E34" s="94">
        <f>COUNTA(E23:E33)</f>
        <v>0</v>
      </c>
      <c r="F34" s="94">
        <f>COUNTA(F23:F33)</f>
        <v>1</v>
      </c>
      <c r="G34" s="95">
        <f t="shared" ref="G34:P34" si="13">SUM(G23:G33)</f>
        <v>52</v>
      </c>
      <c r="H34" s="96">
        <f t="shared" si="13"/>
        <v>1560</v>
      </c>
      <c r="I34" s="97">
        <f t="shared" si="13"/>
        <v>226</v>
      </c>
      <c r="J34" s="97">
        <f t="shared" si="13"/>
        <v>120</v>
      </c>
      <c r="K34" s="97">
        <f t="shared" si="13"/>
        <v>0</v>
      </c>
      <c r="L34" s="98">
        <f t="shared" si="13"/>
        <v>106</v>
      </c>
      <c r="M34" s="95">
        <f t="shared" si="13"/>
        <v>1334</v>
      </c>
      <c r="N34" s="96">
        <f t="shared" si="13"/>
        <v>10</v>
      </c>
      <c r="O34" s="97">
        <f t="shared" si="13"/>
        <v>5</v>
      </c>
      <c r="P34" s="99">
        <f t="shared" si="13"/>
        <v>0</v>
      </c>
      <c r="Q34" s="132"/>
      <c r="R34" s="132"/>
      <c r="S34" s="129"/>
      <c r="T34" s="129"/>
      <c r="U34" s="129"/>
      <c r="V34" s="150"/>
    </row>
    <row r="35" spans="1:22" s="13" customFormat="1" ht="16.2" thickBot="1" x14ac:dyDescent="0.35">
      <c r="A35" s="446" t="s">
        <v>95</v>
      </c>
      <c r="B35" s="447"/>
      <c r="C35" s="447"/>
      <c r="D35" s="447"/>
      <c r="E35" s="447"/>
      <c r="F35" s="447"/>
      <c r="G35" s="447"/>
      <c r="H35" s="447"/>
      <c r="I35" s="447"/>
      <c r="J35" s="447"/>
      <c r="K35" s="447"/>
      <c r="L35" s="447"/>
      <c r="M35" s="447"/>
      <c r="N35" s="447"/>
      <c r="O35" s="447"/>
      <c r="P35" s="448"/>
      <c r="Q35" s="132"/>
      <c r="R35" s="132"/>
      <c r="S35" s="129"/>
      <c r="T35" s="129"/>
      <c r="U35" s="129"/>
      <c r="V35" s="151"/>
    </row>
    <row r="36" spans="1:22" s="12" customFormat="1" ht="17.399999999999999" thickBot="1" x14ac:dyDescent="0.35">
      <c r="A36" s="166"/>
      <c r="B36" s="159" t="s">
        <v>117</v>
      </c>
      <c r="C36" s="167"/>
      <c r="D36" s="313">
        <v>3</v>
      </c>
      <c r="E36" s="167"/>
      <c r="F36" s="167"/>
      <c r="G36" s="168">
        <f t="shared" ref="G36:P36" si="14">SUM(G37:G39)</f>
        <v>15</v>
      </c>
      <c r="H36" s="169">
        <f t="shared" si="14"/>
        <v>450</v>
      </c>
      <c r="I36" s="167">
        <f t="shared" si="14"/>
        <v>130</v>
      </c>
      <c r="J36" s="167"/>
      <c r="K36" s="167"/>
      <c r="L36" s="170"/>
      <c r="M36" s="168">
        <f t="shared" si="14"/>
        <v>320</v>
      </c>
      <c r="N36" s="169">
        <f t="shared" si="14"/>
        <v>0</v>
      </c>
      <c r="O36" s="167">
        <f t="shared" si="14"/>
        <v>6</v>
      </c>
      <c r="P36" s="170">
        <f t="shared" si="14"/>
        <v>7</v>
      </c>
      <c r="Q36" s="132"/>
      <c r="R36" s="132" t="str">
        <f t="shared" si="11"/>
        <v/>
      </c>
      <c r="S36" s="129"/>
      <c r="T36" s="129"/>
      <c r="U36" s="129"/>
      <c r="V36" s="152"/>
    </row>
    <row r="37" spans="1:22" s="13" customFormat="1" ht="13.8" x14ac:dyDescent="0.3">
      <c r="A37" s="75" t="s">
        <v>38</v>
      </c>
      <c r="B37" s="440" t="s">
        <v>116</v>
      </c>
      <c r="C37" s="76"/>
      <c r="D37" s="76">
        <v>2</v>
      </c>
      <c r="E37" s="76"/>
      <c r="F37" s="77"/>
      <c r="G37" s="78">
        <v>5</v>
      </c>
      <c r="H37" s="147">
        <f t="shared" ref="H37:H39" si="15">G37*30</f>
        <v>150</v>
      </c>
      <c r="I37" s="214">
        <v>44</v>
      </c>
      <c r="J37" s="297"/>
      <c r="K37" s="297"/>
      <c r="L37" s="305"/>
      <c r="M37" s="79">
        <f t="shared" ref="M37:M39" si="16">H37-I37</f>
        <v>106</v>
      </c>
      <c r="N37" s="172"/>
      <c r="O37" s="255">
        <v>3</v>
      </c>
      <c r="P37" s="80"/>
      <c r="Q37" s="132">
        <f t="shared" si="6"/>
        <v>0.29333333333333333</v>
      </c>
      <c r="R37" s="132" t="str">
        <f t="shared" si="11"/>
        <v/>
      </c>
      <c r="S37" s="129"/>
      <c r="T37" s="129">
        <v>5</v>
      </c>
      <c r="U37" s="129"/>
      <c r="V37" s="148"/>
    </row>
    <row r="38" spans="1:22" s="13" customFormat="1" ht="13.8" x14ac:dyDescent="0.3">
      <c r="A38" s="235" t="s">
        <v>39</v>
      </c>
      <c r="B38" s="441"/>
      <c r="C38" s="76"/>
      <c r="D38" s="76">
        <v>2</v>
      </c>
      <c r="E38" s="76"/>
      <c r="F38" s="77"/>
      <c r="G38" s="78">
        <v>5</v>
      </c>
      <c r="H38" s="147">
        <f t="shared" ref="H38" si="17">G38*30</f>
        <v>150</v>
      </c>
      <c r="I38" s="28">
        <v>44</v>
      </c>
      <c r="J38" s="297"/>
      <c r="K38" s="297"/>
      <c r="L38" s="305"/>
      <c r="M38" s="79">
        <f t="shared" ref="M38" si="18">H38-I38</f>
        <v>106</v>
      </c>
      <c r="N38" s="182"/>
      <c r="O38" s="183">
        <v>3</v>
      </c>
      <c r="P38" s="81"/>
      <c r="Q38" s="132">
        <f>I38/H38</f>
        <v>0.29333333333333333</v>
      </c>
      <c r="S38" s="129"/>
      <c r="T38" s="129">
        <v>5</v>
      </c>
      <c r="U38" s="129"/>
      <c r="V38" s="148"/>
    </row>
    <row r="39" spans="1:22" s="13" customFormat="1" ht="14.4" thickBot="1" x14ac:dyDescent="0.35">
      <c r="A39" s="235" t="s">
        <v>40</v>
      </c>
      <c r="B39" s="442"/>
      <c r="C39" s="76"/>
      <c r="D39" s="297">
        <v>3</v>
      </c>
      <c r="E39" s="76"/>
      <c r="F39" s="77"/>
      <c r="G39" s="78">
        <v>5</v>
      </c>
      <c r="H39" s="147">
        <f t="shared" si="15"/>
        <v>150</v>
      </c>
      <c r="I39" s="214">
        <v>42</v>
      </c>
      <c r="J39" s="297"/>
      <c r="K39" s="297"/>
      <c r="L39" s="305"/>
      <c r="M39" s="79">
        <f t="shared" si="16"/>
        <v>108</v>
      </c>
      <c r="N39" s="182"/>
      <c r="O39" s="183"/>
      <c r="P39" s="200">
        <v>7</v>
      </c>
      <c r="Q39" s="132">
        <f t="shared" si="6"/>
        <v>0.28000000000000003</v>
      </c>
      <c r="S39" s="129"/>
      <c r="T39" s="129"/>
      <c r="U39" s="129">
        <v>5</v>
      </c>
      <c r="V39" s="148"/>
    </row>
    <row r="40" spans="1:22" s="13" customFormat="1" ht="16.2" thickBot="1" x14ac:dyDescent="0.35">
      <c r="A40" s="23"/>
      <c r="B40" s="15" t="s">
        <v>170</v>
      </c>
      <c r="C40" s="15">
        <f t="shared" ref="C40:P40" si="19">SUM(C34,C36)</f>
        <v>6</v>
      </c>
      <c r="D40" s="15">
        <f t="shared" si="19"/>
        <v>7</v>
      </c>
      <c r="E40" s="15">
        <f t="shared" si="19"/>
        <v>0</v>
      </c>
      <c r="F40" s="16">
        <f t="shared" si="19"/>
        <v>1</v>
      </c>
      <c r="G40" s="17">
        <f t="shared" si="19"/>
        <v>67</v>
      </c>
      <c r="H40" s="18">
        <f t="shared" si="19"/>
        <v>2010</v>
      </c>
      <c r="I40" s="24">
        <f t="shared" si="19"/>
        <v>356</v>
      </c>
      <c r="J40" s="24">
        <f t="shared" si="19"/>
        <v>120</v>
      </c>
      <c r="K40" s="24">
        <f t="shared" si="19"/>
        <v>0</v>
      </c>
      <c r="L40" s="20">
        <f t="shared" si="19"/>
        <v>106</v>
      </c>
      <c r="M40" s="17">
        <f t="shared" si="19"/>
        <v>1654</v>
      </c>
      <c r="N40" s="18">
        <f t="shared" si="19"/>
        <v>10</v>
      </c>
      <c r="O40" s="24">
        <f t="shared" si="19"/>
        <v>11</v>
      </c>
      <c r="P40" s="20">
        <f t="shared" si="19"/>
        <v>7</v>
      </c>
      <c r="Q40" s="132"/>
      <c r="R40" s="132" t="str">
        <f t="shared" ref="R40" si="20">IF(Q40&gt;50%,Q40,"")</f>
        <v/>
      </c>
      <c r="S40" s="129"/>
      <c r="T40" s="129"/>
      <c r="U40" s="129"/>
    </row>
    <row r="41" spans="1:22" s="13" customFormat="1" ht="33" customHeight="1" thickBot="1" x14ac:dyDescent="0.35">
      <c r="A41" s="449" t="s">
        <v>41</v>
      </c>
      <c r="B41" s="450"/>
      <c r="C41" s="68"/>
      <c r="D41" s="68"/>
      <c r="E41" s="68"/>
      <c r="F41" s="68"/>
      <c r="G41" s="69"/>
      <c r="H41" s="131">
        <f>G20/G44</f>
        <v>0.25555555555555554</v>
      </c>
      <c r="I41" s="71"/>
      <c r="J41" s="71"/>
      <c r="K41" s="71"/>
      <c r="L41" s="72"/>
      <c r="M41" s="69"/>
      <c r="N41" s="70"/>
      <c r="O41" s="73"/>
      <c r="P41" s="74"/>
      <c r="Q41" s="460"/>
      <c r="R41" s="461"/>
      <c r="S41" s="129"/>
      <c r="T41" s="129"/>
      <c r="U41" s="129"/>
    </row>
    <row r="42" spans="1:22" s="12" customFormat="1" ht="31.5" customHeight="1" thickBot="1" x14ac:dyDescent="0.35">
      <c r="A42" s="451" t="s">
        <v>42</v>
      </c>
      <c r="B42" s="452"/>
      <c r="C42" s="82"/>
      <c r="D42" s="82"/>
      <c r="E42" s="82"/>
      <c r="F42" s="82"/>
      <c r="G42" s="83"/>
      <c r="H42" s="314">
        <f>(G36+G17)/G44</f>
        <v>0.25555555555555554</v>
      </c>
      <c r="I42" s="82"/>
      <c r="J42" s="82"/>
      <c r="K42" s="82"/>
      <c r="L42" s="84"/>
      <c r="M42" s="83"/>
      <c r="N42" s="82"/>
      <c r="O42" s="82"/>
      <c r="P42" s="85"/>
      <c r="Q42" s="132"/>
      <c r="R42" s="132"/>
      <c r="S42" s="129"/>
      <c r="T42" s="129"/>
      <c r="U42" s="129"/>
    </row>
    <row r="43" spans="1:22" s="13" customFormat="1" ht="22.5" customHeight="1" thickBot="1" x14ac:dyDescent="0.35">
      <c r="C43" s="453" t="s">
        <v>43</v>
      </c>
      <c r="D43" s="454"/>
      <c r="E43" s="454"/>
      <c r="F43" s="454"/>
      <c r="G43" s="454"/>
      <c r="H43" s="454"/>
      <c r="I43" s="454"/>
      <c r="J43" s="454"/>
      <c r="K43" s="454"/>
      <c r="L43" s="454"/>
      <c r="M43" s="454"/>
      <c r="N43" s="454"/>
      <c r="O43" s="454"/>
      <c r="P43" s="454"/>
      <c r="Q43" s="132"/>
      <c r="R43" s="132"/>
      <c r="S43" s="129"/>
      <c r="T43" s="129"/>
      <c r="U43" s="129"/>
    </row>
    <row r="44" spans="1:22" s="13" customFormat="1" ht="20.25" customHeight="1" thickBot="1" x14ac:dyDescent="0.35">
      <c r="A44" s="86"/>
      <c r="B44" s="25"/>
      <c r="C44" s="18">
        <f t="shared" ref="C44:P44" si="21">SUM(C40,C20)</f>
        <v>8</v>
      </c>
      <c r="D44" s="19">
        <f t="shared" si="21"/>
        <v>12</v>
      </c>
      <c r="E44" s="19">
        <f t="shared" si="21"/>
        <v>0</v>
      </c>
      <c r="F44" s="26">
        <f t="shared" si="21"/>
        <v>1</v>
      </c>
      <c r="G44" s="17">
        <f t="shared" si="21"/>
        <v>90</v>
      </c>
      <c r="H44" s="24">
        <f t="shared" si="21"/>
        <v>2700</v>
      </c>
      <c r="I44" s="19">
        <f t="shared" si="21"/>
        <v>588</v>
      </c>
      <c r="J44" s="19">
        <f t="shared" si="21"/>
        <v>182</v>
      </c>
      <c r="K44" s="19">
        <f t="shared" si="21"/>
        <v>0</v>
      </c>
      <c r="L44" s="26">
        <f t="shared" si="21"/>
        <v>200</v>
      </c>
      <c r="M44" s="17">
        <f t="shared" si="21"/>
        <v>2112</v>
      </c>
      <c r="N44" s="24">
        <f t="shared" si="21"/>
        <v>17.5</v>
      </c>
      <c r="O44" s="19">
        <f t="shared" si="21"/>
        <v>16.5</v>
      </c>
      <c r="P44" s="19">
        <f t="shared" si="21"/>
        <v>13</v>
      </c>
      <c r="Q44" s="157">
        <f>SUM(N44:P44)</f>
        <v>47</v>
      </c>
      <c r="R44" s="132"/>
      <c r="S44" s="129"/>
      <c r="T44" s="129"/>
      <c r="U44" s="129"/>
    </row>
    <row r="45" spans="1:22" s="12" customFormat="1" ht="17.25" customHeight="1" x14ac:dyDescent="0.3">
      <c r="A45" s="27"/>
      <c r="B45" s="13"/>
      <c r="C45" s="455" t="s">
        <v>168</v>
      </c>
      <c r="D45" s="456"/>
      <c r="E45" s="456"/>
      <c r="F45" s="456"/>
      <c r="G45" s="456"/>
      <c r="H45" s="456"/>
      <c r="I45" s="456"/>
      <c r="J45" s="456"/>
      <c r="K45" s="456"/>
      <c r="L45" s="456"/>
      <c r="M45" s="456"/>
      <c r="N45" s="184">
        <v>16</v>
      </c>
      <c r="O45" s="185">
        <v>16</v>
      </c>
      <c r="P45" s="515">
        <v>16</v>
      </c>
      <c r="Q45" s="157">
        <f t="shared" ref="Q45:Q49" si="22">SUM(N45:P45)</f>
        <v>48</v>
      </c>
      <c r="R45" s="132"/>
      <c r="S45" s="129"/>
      <c r="T45" s="129"/>
      <c r="U45" s="129"/>
    </row>
    <row r="46" spans="1:22" s="13" customFormat="1" ht="13.8" x14ac:dyDescent="0.3">
      <c r="A46" s="27"/>
      <c r="C46" s="436" t="s">
        <v>44</v>
      </c>
      <c r="D46" s="437"/>
      <c r="E46" s="437"/>
      <c r="F46" s="437"/>
      <c r="G46" s="437"/>
      <c r="H46" s="437"/>
      <c r="I46" s="437"/>
      <c r="J46" s="437"/>
      <c r="K46" s="437"/>
      <c r="L46" s="437"/>
      <c r="M46" s="437"/>
      <c r="N46" s="300">
        <v>5</v>
      </c>
      <c r="O46" s="187">
        <v>2</v>
      </c>
      <c r="P46" s="89">
        <v>1</v>
      </c>
      <c r="Q46" s="157">
        <f t="shared" si="22"/>
        <v>8</v>
      </c>
      <c r="S46" s="129"/>
      <c r="T46" s="129"/>
      <c r="U46" s="129"/>
    </row>
    <row r="47" spans="1:22" s="13" customFormat="1" ht="13.8" x14ac:dyDescent="0.3">
      <c r="C47" s="436" t="s">
        <v>45</v>
      </c>
      <c r="D47" s="437"/>
      <c r="E47" s="437"/>
      <c r="F47" s="437"/>
      <c r="G47" s="437"/>
      <c r="H47" s="437"/>
      <c r="I47" s="437"/>
      <c r="J47" s="437"/>
      <c r="K47" s="437"/>
      <c r="L47" s="437"/>
      <c r="M47" s="437"/>
      <c r="N47" s="316">
        <v>5</v>
      </c>
      <c r="O47" s="188">
        <v>5</v>
      </c>
      <c r="P47" s="315">
        <v>2</v>
      </c>
      <c r="Q47" s="141">
        <f t="shared" si="22"/>
        <v>12</v>
      </c>
      <c r="S47" s="129"/>
      <c r="T47" s="129"/>
      <c r="U47" s="129"/>
    </row>
    <row r="48" spans="1:22" s="13" customFormat="1" ht="15.6" x14ac:dyDescent="0.3">
      <c r="C48" s="436" t="s">
        <v>100</v>
      </c>
      <c r="D48" s="437"/>
      <c r="E48" s="437"/>
      <c r="F48" s="437"/>
      <c r="G48" s="437"/>
      <c r="H48" s="437"/>
      <c r="I48" s="437"/>
      <c r="J48" s="437"/>
      <c r="K48" s="437"/>
      <c r="L48" s="437"/>
      <c r="M48" s="437"/>
      <c r="N48" s="186"/>
      <c r="O48" s="187"/>
      <c r="P48" s="89"/>
      <c r="Q48" s="141">
        <f t="shared" si="22"/>
        <v>0</v>
      </c>
      <c r="R48" s="12"/>
      <c r="S48" s="128"/>
      <c r="T48" s="128"/>
      <c r="U48" s="128"/>
    </row>
    <row r="49" spans="1:21" s="13" customFormat="1" ht="14.4" thickBot="1" x14ac:dyDescent="0.35">
      <c r="C49" s="438" t="s">
        <v>46</v>
      </c>
      <c r="D49" s="439"/>
      <c r="E49" s="439"/>
      <c r="F49" s="439"/>
      <c r="G49" s="439"/>
      <c r="H49" s="439"/>
      <c r="I49" s="439"/>
      <c r="J49" s="439"/>
      <c r="K49" s="439"/>
      <c r="L49" s="439"/>
      <c r="M49" s="439"/>
      <c r="N49" s="189"/>
      <c r="O49" s="295">
        <v>1</v>
      </c>
      <c r="P49" s="29"/>
      <c r="Q49" s="141">
        <f t="shared" si="22"/>
        <v>1</v>
      </c>
      <c r="S49" s="129"/>
      <c r="T49" s="129"/>
      <c r="U49" s="129"/>
    </row>
    <row r="50" spans="1:21" s="13" customFormat="1" ht="16.2" customHeight="1" x14ac:dyDescent="0.3">
      <c r="A50" s="12"/>
      <c r="B50" s="1"/>
      <c r="C50" s="30"/>
      <c r="D50" s="1"/>
      <c r="E50" s="30"/>
      <c r="F50" s="12"/>
      <c r="G50" s="12"/>
      <c r="H50" s="12"/>
      <c r="I50" s="12"/>
      <c r="J50" s="12"/>
      <c r="K50" s="12"/>
      <c r="L50" s="12"/>
      <c r="M50" s="1"/>
      <c r="N50" s="1"/>
      <c r="O50" s="1"/>
      <c r="P50" s="1"/>
      <c r="Q50" s="130"/>
      <c r="S50" s="117">
        <f>SUM(S11:S49)</f>
        <v>30</v>
      </c>
      <c r="T50" s="117">
        <f>SUM(T11:T49)</f>
        <v>30</v>
      </c>
      <c r="U50" s="117">
        <f>SUM(U11:U49)</f>
        <v>30</v>
      </c>
    </row>
    <row r="51" spans="1:21" s="206" customFormat="1" ht="15.6" x14ac:dyDescent="0.3">
      <c r="B51" s="207" t="s">
        <v>47</v>
      </c>
      <c r="I51" s="208"/>
      <c r="J51" s="208"/>
      <c r="K51" s="207" t="s">
        <v>47</v>
      </c>
      <c r="Q51" s="209"/>
      <c r="S51" s="210">
        <v>30</v>
      </c>
      <c r="T51" s="210">
        <v>30</v>
      </c>
      <c r="U51" s="210">
        <v>30</v>
      </c>
    </row>
    <row r="52" spans="1:21" s="206" customFormat="1" ht="15.6" x14ac:dyDescent="0.3">
      <c r="B52" s="207" t="s">
        <v>93</v>
      </c>
      <c r="I52" s="208"/>
      <c r="J52" s="208"/>
      <c r="K52" s="207" t="s">
        <v>118</v>
      </c>
      <c r="Q52" s="209"/>
      <c r="S52" s="210" t="str">
        <f>IF(S51-S50=0,"",S51-S50)</f>
        <v/>
      </c>
      <c r="T52" s="210" t="str">
        <f>IF(T51-T50=0,"",T51-T50)</f>
        <v/>
      </c>
      <c r="U52" s="210" t="str">
        <f>IF(U51-U50=0,"",U51-U50)</f>
        <v/>
      </c>
    </row>
    <row r="53" spans="1:21" s="206" customFormat="1" ht="15.6" x14ac:dyDescent="0.3">
      <c r="B53" s="206" t="s">
        <v>122</v>
      </c>
      <c r="C53" s="207" t="s">
        <v>47</v>
      </c>
      <c r="H53" s="208"/>
      <c r="I53" s="208"/>
      <c r="J53" s="208"/>
      <c r="K53" s="207" t="s">
        <v>119</v>
      </c>
      <c r="Q53" s="209"/>
      <c r="S53" s="210"/>
      <c r="T53" s="210"/>
      <c r="U53" s="210"/>
    </row>
    <row r="54" spans="1:21" s="206" customFormat="1" ht="15.6" x14ac:dyDescent="0.3">
      <c r="B54" s="206" t="s">
        <v>132</v>
      </c>
      <c r="C54" s="207" t="s">
        <v>123</v>
      </c>
      <c r="E54" s="207"/>
      <c r="H54" s="208"/>
      <c r="I54" s="208"/>
      <c r="J54" s="208"/>
      <c r="K54" s="207" t="s">
        <v>133</v>
      </c>
      <c r="Q54" s="209"/>
      <c r="S54" s="210"/>
      <c r="T54" s="210"/>
      <c r="U54" s="210"/>
    </row>
    <row r="55" spans="1:21" s="206" customFormat="1" ht="15.6" x14ac:dyDescent="0.3">
      <c r="B55" s="211" t="s">
        <v>146</v>
      </c>
      <c r="C55" s="492" t="s">
        <v>158</v>
      </c>
      <c r="D55" s="492"/>
      <c r="E55" s="492"/>
      <c r="F55" s="492"/>
      <c r="G55" s="492"/>
      <c r="H55" s="492"/>
      <c r="I55" s="208"/>
      <c r="J55" s="208"/>
      <c r="K55" s="211" t="s">
        <v>149</v>
      </c>
      <c r="M55" s="212"/>
      <c r="Q55" s="209"/>
      <c r="S55" s="210"/>
      <c r="T55" s="210"/>
      <c r="U55" s="210"/>
    </row>
    <row r="56" spans="1:21" s="206" customFormat="1" ht="15.6" x14ac:dyDescent="0.3">
      <c r="C56" s="492"/>
      <c r="D56" s="492"/>
      <c r="E56" s="492"/>
      <c r="F56" s="492"/>
      <c r="G56" s="492"/>
      <c r="H56" s="492"/>
      <c r="I56" s="208"/>
      <c r="J56" s="208"/>
      <c r="S56" s="134"/>
    </row>
    <row r="57" spans="1:21" s="206" customFormat="1" ht="15.6" x14ac:dyDescent="0.3">
      <c r="C57" s="273" t="s">
        <v>157</v>
      </c>
      <c r="D57" s="273"/>
      <c r="E57" s="273"/>
      <c r="F57" s="273"/>
      <c r="G57" s="273"/>
      <c r="H57" s="274"/>
      <c r="I57" s="213"/>
      <c r="J57" s="213"/>
      <c r="K57" s="207" t="s">
        <v>47</v>
      </c>
      <c r="L57" s="265"/>
      <c r="N57" s="207"/>
      <c r="O57" s="207"/>
      <c r="P57" s="207"/>
      <c r="Q57" s="252"/>
      <c r="S57" s="134"/>
    </row>
    <row r="58" spans="1:21" s="206" customFormat="1" ht="15.75" customHeight="1" x14ac:dyDescent="0.3">
      <c r="B58" s="207" t="s">
        <v>47</v>
      </c>
      <c r="C58" s="212" t="s">
        <v>148</v>
      </c>
      <c r="D58" s="212"/>
      <c r="E58" s="266"/>
      <c r="F58" s="212"/>
      <c r="H58" s="208"/>
      <c r="I58" s="213"/>
      <c r="J58" s="213"/>
      <c r="K58" s="207" t="s">
        <v>137</v>
      </c>
      <c r="L58" s="265"/>
      <c r="M58" s="207"/>
      <c r="N58" s="207"/>
      <c r="O58" s="207"/>
      <c r="P58" s="207"/>
      <c r="Q58" s="252"/>
      <c r="S58" s="134"/>
    </row>
    <row r="59" spans="1:21" s="206" customFormat="1" ht="15.75" customHeight="1" x14ac:dyDescent="0.3">
      <c r="B59" s="207" t="s">
        <v>126</v>
      </c>
      <c r="E59" s="206" t="s">
        <v>128</v>
      </c>
      <c r="G59" s="207"/>
      <c r="K59" s="207" t="s">
        <v>138</v>
      </c>
      <c r="L59" s="265"/>
      <c r="M59" s="207"/>
      <c r="N59" s="207"/>
      <c r="O59" s="207"/>
      <c r="P59" s="207"/>
      <c r="Q59" s="252"/>
      <c r="S59" s="134"/>
    </row>
    <row r="60" spans="1:21" s="206" customFormat="1" ht="15.6" x14ac:dyDescent="0.3">
      <c r="B60" s="206" t="s">
        <v>127</v>
      </c>
      <c r="K60" s="206" t="s">
        <v>139</v>
      </c>
      <c r="L60" s="265"/>
      <c r="M60" s="207"/>
      <c r="N60" s="207"/>
      <c r="O60" s="207"/>
      <c r="P60" s="207"/>
      <c r="Q60" s="252"/>
      <c r="S60" s="134"/>
    </row>
    <row r="61" spans="1:21" s="206" customFormat="1" ht="15.6" x14ac:dyDescent="0.3">
      <c r="B61" s="206" t="s">
        <v>143</v>
      </c>
      <c r="C61" s="210"/>
      <c r="D61" s="210"/>
      <c r="E61" s="210"/>
      <c r="G61" s="207"/>
      <c r="K61" s="211" t="s">
        <v>149</v>
      </c>
      <c r="M61" s="212"/>
      <c r="Q61" s="253"/>
      <c r="S61" s="134"/>
    </row>
    <row r="62" spans="1:21" s="206" customFormat="1" ht="15.6" x14ac:dyDescent="0.3">
      <c r="B62" s="211" t="s">
        <v>147</v>
      </c>
      <c r="K62" s="211"/>
      <c r="M62" s="212"/>
      <c r="N62" s="210"/>
      <c r="O62" s="210"/>
      <c r="S62" s="134"/>
    </row>
    <row r="63" spans="1:21" s="12" customFormat="1" ht="15.6" x14ac:dyDescent="0.3">
      <c r="S63" s="134"/>
    </row>
  </sheetData>
  <mergeCells count="40">
    <mergeCell ref="C55:H56"/>
    <mergeCell ref="G2:G7"/>
    <mergeCell ref="H2:M2"/>
    <mergeCell ref="N2:P2"/>
    <mergeCell ref="H3:H7"/>
    <mergeCell ref="B18:B19"/>
    <mergeCell ref="K5:K7"/>
    <mergeCell ref="I3:L3"/>
    <mergeCell ref="M3:M7"/>
    <mergeCell ref="N3:O3"/>
    <mergeCell ref="N6:P6"/>
    <mergeCell ref="L5:L7"/>
    <mergeCell ref="N4:P4"/>
    <mergeCell ref="J5:J7"/>
    <mergeCell ref="I4:I7"/>
    <mergeCell ref="J4:L4"/>
    <mergeCell ref="A2:A7"/>
    <mergeCell ref="B2:B7"/>
    <mergeCell ref="C2:F2"/>
    <mergeCell ref="C3:C7"/>
    <mergeCell ref="D3:D7"/>
    <mergeCell ref="E4:E7"/>
    <mergeCell ref="F4:F7"/>
    <mergeCell ref="E3:F3"/>
    <mergeCell ref="S9:U9"/>
    <mergeCell ref="C47:M47"/>
    <mergeCell ref="C48:M48"/>
    <mergeCell ref="C49:M49"/>
    <mergeCell ref="B37:B39"/>
    <mergeCell ref="A16:P16"/>
    <mergeCell ref="A35:P35"/>
    <mergeCell ref="A41:B41"/>
    <mergeCell ref="A42:B42"/>
    <mergeCell ref="C43:P43"/>
    <mergeCell ref="C45:M45"/>
    <mergeCell ref="C46:M46"/>
    <mergeCell ref="A22:P22"/>
    <mergeCell ref="A10:P10"/>
    <mergeCell ref="A21:P21"/>
    <mergeCell ref="Q41:R41"/>
  </mergeCells>
  <pageMargins left="0.39370078740157483" right="0.39370078740157483" top="0.39370078740157483" bottom="0.39370078740157483" header="0.31496062992125984" footer="0.31496062992125984"/>
  <pageSetup paperSize="9" scale="74" fitToHeight="0" orientation="landscape" r:id="rId1"/>
  <rowBreaks count="1" manualBreakCount="1">
    <brk id="29" max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2</vt:i4>
      </vt:variant>
    </vt:vector>
  </HeadingPairs>
  <TitlesOfParts>
    <vt:vector size="4" baseType="lpstr">
      <vt:lpstr>Титул</vt:lpstr>
      <vt:lpstr>магістр</vt:lpstr>
      <vt:lpstr>магістр!Область_друку</vt:lpstr>
      <vt:lpstr>Титул!Область_друку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selector</cp:lastModifiedBy>
  <cp:lastPrinted>2024-10-30T11:54:31Z</cp:lastPrinted>
  <dcterms:created xsi:type="dcterms:W3CDTF">2020-04-20T09:18:19Z</dcterms:created>
  <dcterms:modified xsi:type="dcterms:W3CDTF">2025-06-19T03:20:03Z</dcterms:modified>
</cp:coreProperties>
</file>