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lector\Downloads\"/>
    </mc:Choice>
  </mc:AlternateContent>
  <bookViews>
    <workbookView xWindow="0" yWindow="0" windowWidth="23016" windowHeight="2928" activeTab="1"/>
  </bookViews>
  <sheets>
    <sheet name="титул" sheetId="2" r:id="rId1"/>
    <sheet name="бакалавр" sheetId="1" r:id="rId2"/>
  </sheets>
  <definedNames>
    <definedName name="_xlnm.Print_Area" localSheetId="1">бакалавр!$A$1:$AE$108</definedName>
    <definedName name="_xlnm.Print_Area" localSheetId="0">титул!$A$1:$BA$42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 l="1"/>
  <c r="M28" i="1" s="1"/>
  <c r="H28" i="1"/>
  <c r="H51" i="1" l="1"/>
  <c r="I24" i="1"/>
  <c r="H24" i="1"/>
  <c r="I23" i="1"/>
  <c r="H23" i="1"/>
  <c r="I21" i="1"/>
  <c r="H21" i="1"/>
  <c r="I20" i="1"/>
  <c r="H20" i="1"/>
  <c r="I22" i="1"/>
  <c r="H22" i="1"/>
  <c r="I19" i="1"/>
  <c r="H19" i="1"/>
  <c r="I18" i="1"/>
  <c r="H18" i="1"/>
  <c r="I17" i="1"/>
  <c r="H17" i="1"/>
  <c r="I16" i="1"/>
  <c r="H16" i="1"/>
  <c r="I15" i="1"/>
  <c r="H15" i="1"/>
  <c r="I14" i="1"/>
  <c r="H14" i="1"/>
  <c r="I13" i="1"/>
  <c r="H13" i="1"/>
  <c r="I12" i="1"/>
  <c r="H12" i="1"/>
  <c r="I11" i="1"/>
  <c r="H11" i="1"/>
  <c r="I45" i="1"/>
  <c r="H45" i="1"/>
  <c r="AE78" i="1"/>
  <c r="AD78" i="1"/>
  <c r="AC78" i="1"/>
  <c r="AB78" i="1"/>
  <c r="AA78" i="1"/>
  <c r="Z78" i="1"/>
  <c r="Y78" i="1"/>
  <c r="X78" i="1"/>
  <c r="H55" i="1"/>
  <c r="I55" i="1"/>
  <c r="U25" i="1"/>
  <c r="T25" i="1"/>
  <c r="S25" i="1"/>
  <c r="R25" i="1"/>
  <c r="Q25" i="1"/>
  <c r="P25" i="1"/>
  <c r="O25" i="1"/>
  <c r="N25" i="1"/>
  <c r="L25" i="1"/>
  <c r="K25" i="1"/>
  <c r="J25" i="1"/>
  <c r="G25" i="1"/>
  <c r="M55" i="1" l="1"/>
  <c r="M45" i="1"/>
  <c r="H25" i="1"/>
  <c r="V45" i="1"/>
  <c r="W45" i="1" s="1"/>
  <c r="V55" i="1"/>
  <c r="W55" i="1" s="1"/>
  <c r="H29" i="1"/>
  <c r="M29" i="1" l="1"/>
  <c r="V29" i="1"/>
  <c r="W29" i="1" s="1"/>
  <c r="H59" i="1"/>
  <c r="M59" i="1" s="1"/>
  <c r="D33" i="1"/>
  <c r="D74" i="1"/>
  <c r="V28" i="1" l="1"/>
  <c r="W28" i="1" s="1"/>
  <c r="I54" i="1"/>
  <c r="I53" i="1"/>
  <c r="I52" i="1"/>
  <c r="I51" i="1"/>
  <c r="I50" i="1"/>
  <c r="I49" i="1"/>
  <c r="I48" i="1"/>
  <c r="I47" i="1"/>
  <c r="I46" i="1"/>
  <c r="I43" i="1"/>
  <c r="I44" i="1"/>
  <c r="I40" i="1"/>
  <c r="I41" i="1"/>
  <c r="I42" i="1"/>
  <c r="I39" i="1"/>
  <c r="I38" i="1"/>
  <c r="I37" i="1"/>
  <c r="I36" i="1"/>
  <c r="V83" i="1" l="1"/>
  <c r="V82" i="1"/>
  <c r="V81" i="1"/>
  <c r="V80" i="1"/>
  <c r="V79" i="1"/>
  <c r="AE80" i="1"/>
  <c r="AD80" i="1"/>
  <c r="AC80" i="1"/>
  <c r="AB80" i="1"/>
  <c r="AA80" i="1"/>
  <c r="Z80" i="1"/>
  <c r="Y80" i="1"/>
  <c r="X80" i="1"/>
  <c r="D78" i="1"/>
  <c r="F74" i="1"/>
  <c r="F78" i="1" s="1"/>
  <c r="E74" i="1"/>
  <c r="E78" i="1" s="1"/>
  <c r="H73" i="1"/>
  <c r="H72" i="1"/>
  <c r="H71" i="1"/>
  <c r="H70" i="1"/>
  <c r="H69" i="1"/>
  <c r="H68" i="1"/>
  <c r="H67" i="1"/>
  <c r="H66" i="1"/>
  <c r="U65" i="1"/>
  <c r="U64" i="1" s="1"/>
  <c r="T65" i="1"/>
  <c r="T64" i="1" s="1"/>
  <c r="S65" i="1"/>
  <c r="S64" i="1" s="1"/>
  <c r="R65" i="1"/>
  <c r="R64" i="1" s="1"/>
  <c r="Q65" i="1"/>
  <c r="Q64" i="1" s="1"/>
  <c r="P65" i="1"/>
  <c r="O65" i="1"/>
  <c r="N65" i="1"/>
  <c r="L64" i="1"/>
  <c r="K64" i="1"/>
  <c r="J64" i="1"/>
  <c r="G65" i="1"/>
  <c r="F64" i="1"/>
  <c r="E64" i="1"/>
  <c r="D64" i="1"/>
  <c r="C64" i="1"/>
  <c r="B64" i="1"/>
  <c r="U63" i="1"/>
  <c r="T63" i="1"/>
  <c r="S63" i="1"/>
  <c r="R63" i="1"/>
  <c r="R74" i="1" s="1"/>
  <c r="Q63" i="1"/>
  <c r="P63" i="1"/>
  <c r="O63" i="1"/>
  <c r="N63" i="1"/>
  <c r="L63" i="1"/>
  <c r="K63" i="1"/>
  <c r="J63" i="1"/>
  <c r="G63" i="1"/>
  <c r="H63" i="1" s="1"/>
  <c r="C63" i="1"/>
  <c r="C74" i="1" s="1"/>
  <c r="H62" i="1"/>
  <c r="M62" i="1" s="1"/>
  <c r="H61" i="1"/>
  <c r="M61" i="1" s="1"/>
  <c r="H58" i="1"/>
  <c r="M58" i="1" s="1"/>
  <c r="H57" i="1"/>
  <c r="M57" i="1" s="1"/>
  <c r="H56" i="1"/>
  <c r="W56" i="1" s="1"/>
  <c r="H54" i="1"/>
  <c r="V54" i="1" s="1"/>
  <c r="W54" i="1" s="1"/>
  <c r="H53" i="1"/>
  <c r="M53" i="1" s="1"/>
  <c r="H52" i="1"/>
  <c r="M52" i="1" s="1"/>
  <c r="M51" i="1"/>
  <c r="H50" i="1"/>
  <c r="M50" i="1" s="1"/>
  <c r="H49" i="1"/>
  <c r="V49" i="1" s="1"/>
  <c r="W49" i="1" s="1"/>
  <c r="H48" i="1"/>
  <c r="M48" i="1" s="1"/>
  <c r="H47" i="1"/>
  <c r="M47" i="1" s="1"/>
  <c r="H46" i="1"/>
  <c r="M46" i="1" s="1"/>
  <c r="H43" i="1"/>
  <c r="M43" i="1" s="1"/>
  <c r="H44" i="1"/>
  <c r="V44" i="1" s="1"/>
  <c r="W44" i="1" s="1"/>
  <c r="H40" i="1"/>
  <c r="M40" i="1" s="1"/>
  <c r="H41" i="1"/>
  <c r="M41" i="1" s="1"/>
  <c r="H42" i="1"/>
  <c r="V42" i="1" s="1"/>
  <c r="W42" i="1" s="1"/>
  <c r="H39" i="1"/>
  <c r="M39" i="1" s="1"/>
  <c r="H38" i="1"/>
  <c r="M38" i="1" s="1"/>
  <c r="H37" i="1"/>
  <c r="M37" i="1" s="1"/>
  <c r="I63" i="1"/>
  <c r="H36" i="1"/>
  <c r="M36" i="1" s="1"/>
  <c r="C33" i="1"/>
  <c r="H32" i="1"/>
  <c r="H31" i="1"/>
  <c r="H30" i="1"/>
  <c r="U27" i="1"/>
  <c r="U26" i="1" s="1"/>
  <c r="T27" i="1"/>
  <c r="T26" i="1" s="1"/>
  <c r="S27" i="1"/>
  <c r="S26" i="1" s="1"/>
  <c r="R27" i="1"/>
  <c r="R26" i="1" s="1"/>
  <c r="Q27" i="1"/>
  <c r="Q26" i="1" s="1"/>
  <c r="P27" i="1"/>
  <c r="P26" i="1" s="1"/>
  <c r="O27" i="1"/>
  <c r="N27" i="1"/>
  <c r="K26" i="1"/>
  <c r="J26" i="1"/>
  <c r="G27" i="1"/>
  <c r="G26" i="1" s="1"/>
  <c r="F26" i="1"/>
  <c r="E26" i="1"/>
  <c r="D26" i="1"/>
  <c r="C26" i="1"/>
  <c r="B26" i="1"/>
  <c r="V15" i="1"/>
  <c r="W15" i="1" s="1"/>
  <c r="B8" i="1"/>
  <c r="C8" i="1" s="1"/>
  <c r="D8" i="1" s="1"/>
  <c r="E8" i="1" s="1"/>
  <c r="F8" i="1" s="1"/>
  <c r="G8" i="1" s="1"/>
  <c r="H8" i="1" s="1"/>
  <c r="I8" i="1" s="1"/>
  <c r="J8" i="1" s="1"/>
  <c r="K8" i="1" s="1"/>
  <c r="L8" i="1" s="1"/>
  <c r="M8" i="1" s="1"/>
  <c r="N8" i="1" s="1"/>
  <c r="O8" i="1" s="1"/>
  <c r="P8" i="1" s="1"/>
  <c r="Q8" i="1" s="1"/>
  <c r="R8" i="1" s="1"/>
  <c r="S8" i="1" s="1"/>
  <c r="T8" i="1" s="1"/>
  <c r="U8" i="1" s="1"/>
  <c r="O5" i="1"/>
  <c r="P5" i="1" s="1"/>
  <c r="Q5" i="1" s="1"/>
  <c r="R5" i="1" s="1"/>
  <c r="S5" i="1" s="1"/>
  <c r="T5" i="1" s="1"/>
  <c r="U5" i="1" s="1"/>
  <c r="V43" i="1" l="1"/>
  <c r="W43" i="1" s="1"/>
  <c r="R33" i="1"/>
  <c r="R78" i="1" s="1"/>
  <c r="U74" i="1"/>
  <c r="I25" i="1"/>
  <c r="O33" i="1"/>
  <c r="N33" i="1"/>
  <c r="S33" i="1"/>
  <c r="M67" i="1"/>
  <c r="M71" i="1"/>
  <c r="T33" i="1"/>
  <c r="C78" i="1"/>
  <c r="M31" i="1"/>
  <c r="M68" i="1"/>
  <c r="M72" i="1"/>
  <c r="M17" i="1"/>
  <c r="V17" i="1"/>
  <c r="W17" i="1" s="1"/>
  <c r="M14" i="1"/>
  <c r="V14" i="1"/>
  <c r="W14" i="1" s="1"/>
  <c r="M23" i="1"/>
  <c r="V23" i="1"/>
  <c r="W23" i="1" s="1"/>
  <c r="V32" i="1"/>
  <c r="W32" i="1" s="1"/>
  <c r="M18" i="1"/>
  <c r="V18" i="1"/>
  <c r="W18" i="1" s="1"/>
  <c r="V50" i="1"/>
  <c r="W50" i="1" s="1"/>
  <c r="M24" i="1"/>
  <c r="V24" i="1"/>
  <c r="W24" i="1" s="1"/>
  <c r="M20" i="1"/>
  <c r="V20" i="1"/>
  <c r="W20" i="1" s="1"/>
  <c r="M21" i="1"/>
  <c r="V21" i="1"/>
  <c r="W21" i="1" s="1"/>
  <c r="M19" i="1"/>
  <c r="V19" i="1"/>
  <c r="W19" i="1" s="1"/>
  <c r="M12" i="1"/>
  <c r="V12" i="1"/>
  <c r="W12" i="1" s="1"/>
  <c r="M11" i="1"/>
  <c r="V11" i="1"/>
  <c r="W11" i="1" s="1"/>
  <c r="M70" i="1"/>
  <c r="M13" i="1"/>
  <c r="V13" i="1"/>
  <c r="W13" i="1" s="1"/>
  <c r="M22" i="1"/>
  <c r="V22" i="1"/>
  <c r="W22" i="1" s="1"/>
  <c r="M16" i="1"/>
  <c r="V16" i="1"/>
  <c r="W16" i="1" s="1"/>
  <c r="V41" i="1"/>
  <c r="W41" i="1" s="1"/>
  <c r="N74" i="1"/>
  <c r="O74" i="1"/>
  <c r="V53" i="1"/>
  <c r="W53" i="1" s="1"/>
  <c r="V37" i="1"/>
  <c r="W37" i="1" s="1"/>
  <c r="M44" i="1"/>
  <c r="V48" i="1"/>
  <c r="W48" i="1" s="1"/>
  <c r="V67" i="1"/>
  <c r="W67" i="1" s="1"/>
  <c r="V71" i="1"/>
  <c r="W71" i="1" s="1"/>
  <c r="N64" i="1"/>
  <c r="V66" i="1"/>
  <c r="W66" i="1" s="1"/>
  <c r="V38" i="1"/>
  <c r="W38" i="1" s="1"/>
  <c r="V51" i="1"/>
  <c r="W51" i="1" s="1"/>
  <c r="V30" i="1"/>
  <c r="W30" i="1" s="1"/>
  <c r="M49" i="1"/>
  <c r="V52" i="1"/>
  <c r="W52" i="1" s="1"/>
  <c r="V68" i="1"/>
  <c r="W68" i="1" s="1"/>
  <c r="V72" i="1"/>
  <c r="W72" i="1" s="1"/>
  <c r="V47" i="1"/>
  <c r="W47" i="1" s="1"/>
  <c r="V70" i="1"/>
  <c r="W70" i="1" s="1"/>
  <c r="P33" i="1"/>
  <c r="V31" i="1"/>
  <c r="W31" i="1" s="1"/>
  <c r="V40" i="1"/>
  <c r="W40" i="1" s="1"/>
  <c r="V69" i="1"/>
  <c r="W69" i="1" s="1"/>
  <c r="V73" i="1"/>
  <c r="V39" i="1"/>
  <c r="W39" i="1" s="1"/>
  <c r="M63" i="1"/>
  <c r="P74" i="1"/>
  <c r="M32" i="1"/>
  <c r="I27" i="1"/>
  <c r="I26" i="1" s="1"/>
  <c r="M30" i="1"/>
  <c r="L26" i="1"/>
  <c r="Q33" i="1"/>
  <c r="S74" i="1"/>
  <c r="T74" i="1"/>
  <c r="Q74" i="1"/>
  <c r="M69" i="1"/>
  <c r="M73" i="1"/>
  <c r="M42" i="1"/>
  <c r="M54" i="1"/>
  <c r="G64" i="1"/>
  <c r="O64" i="1"/>
  <c r="M15" i="1"/>
  <c r="N26" i="1"/>
  <c r="U33" i="1"/>
  <c r="V46" i="1"/>
  <c r="W46" i="1" s="1"/>
  <c r="W57" i="1"/>
  <c r="G33" i="1"/>
  <c r="M56" i="1"/>
  <c r="H65" i="1"/>
  <c r="M66" i="1"/>
  <c r="P64" i="1"/>
  <c r="O26" i="1"/>
  <c r="V36" i="1"/>
  <c r="W36" i="1" s="1"/>
  <c r="G74" i="1"/>
  <c r="I65" i="1"/>
  <c r="H27" i="1"/>
  <c r="H26" i="1" s="1"/>
  <c r="M40" i="2"/>
  <c r="K40" i="2"/>
  <c r="H40" i="2"/>
  <c r="F40" i="2"/>
  <c r="D40" i="2"/>
  <c r="B40" i="2"/>
  <c r="O39" i="2"/>
  <c r="O38" i="2"/>
  <c r="O37" i="2"/>
  <c r="O36" i="2"/>
  <c r="U78" i="1" l="1"/>
  <c r="O40" i="2"/>
  <c r="S78" i="1"/>
  <c r="N78" i="1"/>
  <c r="O78" i="1"/>
  <c r="M25" i="1"/>
  <c r="T78" i="1"/>
  <c r="P78" i="1"/>
  <c r="Q78" i="1"/>
  <c r="H33" i="1"/>
  <c r="G78" i="1"/>
  <c r="H76" i="1" s="1"/>
  <c r="M27" i="1"/>
  <c r="M26" i="1" s="1"/>
  <c r="I33" i="1"/>
  <c r="M65" i="1"/>
  <c r="M64" i="1" s="1"/>
  <c r="H74" i="1"/>
  <c r="H64" i="1"/>
  <c r="I64" i="1"/>
  <c r="I74" i="1"/>
  <c r="V78" i="1" l="1"/>
  <c r="M74" i="1"/>
  <c r="H78" i="1"/>
  <c r="H75" i="1"/>
  <c r="M33" i="1"/>
  <c r="I78" i="1"/>
  <c r="M78" i="1" l="1"/>
</calcChain>
</file>

<file path=xl/sharedStrings.xml><?xml version="1.0" encoding="utf-8"?>
<sst xmlns="http://schemas.openxmlformats.org/spreadsheetml/2006/main" count="483" uniqueCount="275">
  <si>
    <t>Шифр за ОПП</t>
  </si>
  <si>
    <t>НАЗВА НАВЧАЛЬНОЇ ДИСЦИПЛІНИ</t>
  </si>
  <si>
    <t>Розподіл за семестрами</t>
  </si>
  <si>
    <t>Кількість кредитів ЄКТС</t>
  </si>
  <si>
    <t>Кількість годин</t>
  </si>
  <si>
    <t>Розподіл годин на тиждень за курсами і семестрами</t>
  </si>
  <si>
    <t>екзамени</t>
  </si>
  <si>
    <t>заліки</t>
  </si>
  <si>
    <t>курсові</t>
  </si>
  <si>
    <t>загальний обсяг</t>
  </si>
  <si>
    <t>аудиторних</t>
  </si>
  <si>
    <t>самостійна робота</t>
  </si>
  <si>
    <t>I курс</t>
  </si>
  <si>
    <t>II курс</t>
  </si>
  <si>
    <t>III курс</t>
  </si>
  <si>
    <t>IV курс</t>
  </si>
  <si>
    <t>роботи</t>
  </si>
  <si>
    <t>розрахункові роботи</t>
  </si>
  <si>
    <t>всього</t>
  </si>
  <si>
    <t>у тому числі:</t>
  </si>
  <si>
    <t>семестри</t>
  </si>
  <si>
    <t>лекції</t>
  </si>
  <si>
    <t>лабораторні</t>
  </si>
  <si>
    <t>практичні</t>
  </si>
  <si>
    <t>кількість тижнів у семестрі</t>
  </si>
  <si>
    <t>І. ЦИКЛ ЗАГАЛЬНОЇ ПІДГОТОВКИ</t>
  </si>
  <si>
    <t>Кредити на семестр</t>
  </si>
  <si>
    <t>1.1. Обов’язкові компоненти освітньої програми</t>
  </si>
  <si>
    <t>1 сем</t>
  </si>
  <si>
    <t>2 сем</t>
  </si>
  <si>
    <t>3 сем</t>
  </si>
  <si>
    <t>4 сем</t>
  </si>
  <si>
    <t>5 сем</t>
  </si>
  <si>
    <t>6 сем</t>
  </si>
  <si>
    <t>7 сем</t>
  </si>
  <si>
    <t>8 сем</t>
  </si>
  <si>
    <t>ОК 1.1</t>
  </si>
  <si>
    <t>Україна в контексті світового розвитку</t>
  </si>
  <si>
    <t>ОК 1.2</t>
  </si>
  <si>
    <t>Українська мова (за професійним спрямуванням)</t>
  </si>
  <si>
    <t>ОК 1.3</t>
  </si>
  <si>
    <t>Фізична культура (Фізичне виховання. Основи здорового способу життя. Психологія стресу і стресостійкості особистості)</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</si>
  <si>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</si>
  <si>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</si>
  <si>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</si>
  <si>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</si>
  <si>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</si>
  <si>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</si>
  <si>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</si>
  <si>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</si>
  <si>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</si>
  <si>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</si>
  <si>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</si>
  <si>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</si>
  <si>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</si>
  <si>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</si>
  <si>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</si>
  <si>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</si>
  <si>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Права людини та верховенство права в сучасних реаліях</t>
  </si>
  <si>
    <t>ОК 1.13</t>
  </si>
  <si>
    <t>Екологія та екологічна етика</t>
  </si>
  <si>
    <t>ОК 1.14</t>
  </si>
  <si>
    <t>Охорона праці, безпека життєдіяльності та цивільний захист</t>
  </si>
  <si>
    <t>Всього ОК за циклом загальної підготовки</t>
  </si>
  <si>
    <t>1.2. Вибіркові компоненти освітньої програми</t>
  </si>
  <si>
    <t>Всього ВК за циклом загальної підготовки</t>
  </si>
  <si>
    <t>ВК 1.1</t>
  </si>
  <si>
    <t>Дисципліни вільного вибору студентів із загальноуніверситетського переліку дисциплін</t>
  </si>
  <si>
    <t>ВК 1.2</t>
  </si>
  <si>
    <t>ВК 1.3</t>
  </si>
  <si>
    <t>ВК 1.4</t>
  </si>
  <si>
    <t>Всього за циклом загальної підготовки</t>
  </si>
  <si>
    <t>ІІ. ЦИКЛ ПРОФЕСІЙНОЇ ПІДГОТОВКИ</t>
  </si>
  <si>
    <t>2.1. Обов’язкові компоненти освітньої програми</t>
  </si>
  <si>
    <t>ОК 2.1</t>
  </si>
  <si>
    <t>ОК 2.2</t>
  </si>
  <si>
    <t>Історія психології</t>
  </si>
  <si>
    <t>ОК 2.3</t>
  </si>
  <si>
    <t xml:space="preserve">Загальна психологія </t>
  </si>
  <si>
    <t>ОК 2.4</t>
  </si>
  <si>
    <t>Практикум із загальної психології</t>
  </si>
  <si>
    <t>ОК 2.5</t>
  </si>
  <si>
    <t xml:space="preserve">Вікова та педагогічна психологія </t>
  </si>
  <si>
    <t>ОК 2.6</t>
  </si>
  <si>
    <t>Експериментальна психологія</t>
  </si>
  <si>
    <t>ОК 2.7</t>
  </si>
  <si>
    <t xml:space="preserve">Методика та організація наукових досліджень у психології  </t>
  </si>
  <si>
    <t>ОК 2.8</t>
  </si>
  <si>
    <t>Психологія професійної діяльності</t>
  </si>
  <si>
    <t>ОК 2.9</t>
  </si>
  <si>
    <t>Соціальна та політична психологія</t>
  </si>
  <si>
    <t>ОК 2.10</t>
  </si>
  <si>
    <t>Психодіагностика</t>
  </si>
  <si>
    <t>ОК 2.11</t>
  </si>
  <si>
    <t>Психокорекція та психопрофілактика</t>
  </si>
  <si>
    <t>ОК 2.12</t>
  </si>
  <si>
    <t xml:space="preserve">Психологічне консультування </t>
  </si>
  <si>
    <t>ОК 2.13</t>
  </si>
  <si>
    <t xml:space="preserve">Патопсихологія </t>
  </si>
  <si>
    <t>ОК 2.14</t>
  </si>
  <si>
    <t>ОК 2.15</t>
  </si>
  <si>
    <t>Клінічна психологія</t>
  </si>
  <si>
    <t>ОК 2.16</t>
  </si>
  <si>
    <t>Основи психотерапії</t>
  </si>
  <si>
    <t>ОК 2.17</t>
  </si>
  <si>
    <t>Теорія та практика психологічного тренінгу</t>
  </si>
  <si>
    <t>ОК 2.18</t>
  </si>
  <si>
    <t>Реабілітаційна психологія</t>
  </si>
  <si>
    <t>ПР 1</t>
  </si>
  <si>
    <t>Ознайомча практика</t>
  </si>
  <si>
    <t>ПР 2</t>
  </si>
  <si>
    <t>Навчальна практика</t>
  </si>
  <si>
    <t>ПР 3</t>
  </si>
  <si>
    <t>Технологічна практика</t>
  </si>
  <si>
    <t>ПР 4</t>
  </si>
  <si>
    <t>Виробнича (переддипломна) практика</t>
  </si>
  <si>
    <t>Комплексний атестаційний екзамен</t>
  </si>
  <si>
    <t>Бакалаврська кваліфікаційна робота</t>
  </si>
  <si>
    <t>Всього ОК за циклом професійної підготовки</t>
  </si>
  <si>
    <t>2.2. Вибіркові компоненти освітньої програми</t>
  </si>
  <si>
    <t>Всього ВК за циклом професійної підготовки</t>
  </si>
  <si>
    <t>ВК 2.1</t>
  </si>
  <si>
    <t>Дисципліни вільного вибору студентів із  переліку циклу професійної підготовки</t>
  </si>
  <si>
    <t>ВК 2.2</t>
  </si>
  <si>
    <t>ВК 2.3</t>
  </si>
  <si>
    <t>ВК 2.4</t>
  </si>
  <si>
    <t>ВК 2.5</t>
  </si>
  <si>
    <t>ВК 2.6</t>
  </si>
  <si>
    <t>ВК 2.7</t>
  </si>
  <si>
    <t>ВК 2.8</t>
  </si>
  <si>
    <t>Всього за циклом професійної підготовки</t>
  </si>
  <si>
    <t>Частка компонент загального циклу в загальному обсязі освітньої програми, %</t>
  </si>
  <si>
    <t>Частка вибіркових компонент у загальному обсязі освітньої програми, %</t>
  </si>
  <si>
    <t xml:space="preserve">ЗАГАЛЬНА КІЛЬКІСТЬ ГОДИН </t>
  </si>
  <si>
    <t>Кількість екзаменів</t>
  </si>
  <si>
    <t>Кількість заліків</t>
  </si>
  <si>
    <t>Кількість курсових і дипломних проєктів</t>
  </si>
  <si>
    <t>Кількість курсових робіт</t>
  </si>
  <si>
    <t>ПОГОДЖЕНО</t>
  </si>
  <si>
    <t>Проректор з освітньої</t>
  </si>
  <si>
    <t>діяльності</t>
  </si>
  <si>
    <t>Голова Науково-методичного об'єднання</t>
  </si>
  <si>
    <t>___________ Оксана КОЛЯДА</t>
  </si>
  <si>
    <t>з психології</t>
  </si>
  <si>
    <t>______________ Вікторія НАЙЧУК</t>
  </si>
  <si>
    <t>Начальник відділу методичної роботи</t>
  </si>
  <si>
    <t>______________Вікторія БАУЛА</t>
  </si>
  <si>
    <t>Відкритий міжнародний університет розвитку людини "Україна"</t>
  </si>
  <si>
    <t>Президент Відкритого</t>
  </si>
  <si>
    <t>міжнародного університету</t>
  </si>
  <si>
    <t>Н А В Ч А Л Ь Н И Й    П Л А Н</t>
  </si>
  <si>
    <t>розвитку людини "Україна"</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</si>
  <si>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</si>
  <si>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</si>
  <si>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</si>
  <si>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</si>
  <si>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</si>
  <si>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</si>
  <si>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</si>
  <si>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</si>
  <si>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</si>
  <si>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</si>
  <si>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</si>
  <si>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</si>
  <si>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</si>
  <si>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</si>
  <si>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</si>
  <si>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 xml:space="preserve">Т </t>
  </si>
  <si>
    <t>С</t>
  </si>
  <si>
    <t>К</t>
  </si>
  <si>
    <t>П</t>
  </si>
  <si>
    <t>II</t>
  </si>
  <si>
    <t>Е</t>
  </si>
  <si>
    <t>З</t>
  </si>
  <si>
    <t xml:space="preserve">– теоретичне навчання; </t>
  </si>
  <si>
    <t xml:space="preserve">С </t>
  </si>
  <si>
    <t xml:space="preserve">– екзаменаційна сесія; </t>
  </si>
  <si>
    <t xml:space="preserve">П </t>
  </si>
  <si>
    <t xml:space="preserve">– практика; </t>
  </si>
  <si>
    <t xml:space="preserve">К </t>
  </si>
  <si>
    <t xml:space="preserve">– канікули; </t>
  </si>
  <si>
    <t xml:space="preserve">З </t>
  </si>
  <si>
    <t>II. ЗВЕДЕНІ ДАНІ ПРО БЮДЖЕТ ЧАСУ, тижні</t>
  </si>
  <si>
    <t>ІІІ. ПРАКТИКА</t>
  </si>
  <si>
    <t>IV.  АТЕСТАЦІЯ</t>
  </si>
  <si>
    <t>Теоретичне 
навчання</t>
  </si>
  <si>
    <t>Екзамена-ційна сесія</t>
  </si>
  <si>
    <t>Практика</t>
  </si>
  <si>
    <t>Виконання дипломного проєкту 
(роботи)</t>
  </si>
  <si>
    <t>Атестація</t>
  </si>
  <si>
    <t>Канікули</t>
  </si>
  <si>
    <t>Усього</t>
  </si>
  <si>
    <t>Назва
 практики</t>
  </si>
  <si>
    <t>Семестр</t>
  </si>
  <si>
    <t>Тижні</t>
  </si>
  <si>
    <t>Разом</t>
  </si>
  <si>
    <t>ЗАТВЕРДЖУЮ</t>
  </si>
  <si>
    <t>ЗАТВЕРДЖЕНО</t>
  </si>
  <si>
    <t>рішенням Вченої ради</t>
  </si>
  <si>
    <t>Відкритого міжнародного університету</t>
  </si>
  <si>
    <t>_________________ Петро ТАЛАНЧУК</t>
  </si>
  <si>
    <r>
      <t>підготовки</t>
    </r>
    <r>
      <rPr>
        <b/>
        <sz val="14"/>
        <rFont val="Times New Roman"/>
        <family val="1"/>
        <charset val="204"/>
      </rPr>
      <t xml:space="preserve">  бакалавра</t>
    </r>
  </si>
  <si>
    <t>першого рівня вищої освіти</t>
  </si>
  <si>
    <t xml:space="preserve">на основі повної середньої освіти
</t>
  </si>
  <si>
    <t xml:space="preserve">Освітньо-професійна програма </t>
  </si>
  <si>
    <t>Галузь знань</t>
  </si>
  <si>
    <t>Спеціальність</t>
  </si>
  <si>
    <t>Кваліфікація</t>
  </si>
  <si>
    <t>бакалавр з психології</t>
  </si>
  <si>
    <r>
      <t xml:space="preserve">Строк навчання:     </t>
    </r>
    <r>
      <rPr>
        <u/>
        <sz val="14"/>
        <rFont val="Times New Roman"/>
        <family val="1"/>
        <charset val="204"/>
      </rPr>
      <t>3 роки 10 місяців</t>
    </r>
  </si>
  <si>
    <t>IІ</t>
  </si>
  <si>
    <t>III</t>
  </si>
  <si>
    <t>IV</t>
  </si>
  <si>
    <t>Д</t>
  </si>
  <si>
    <r>
      <t>ПОЗНАЧЕННЯ:</t>
    </r>
    <r>
      <rPr>
        <sz val="14"/>
        <rFont val="Times New Roman"/>
        <family val="1"/>
        <charset val="204"/>
      </rPr>
      <t xml:space="preserve"> </t>
    </r>
  </si>
  <si>
    <t xml:space="preserve">– підготовка кваліфікаційної роботи; </t>
  </si>
  <si>
    <t>– захист кваліфікаційної роботи;</t>
  </si>
  <si>
    <t>Назва дисциплін</t>
  </si>
  <si>
    <t>Форма атестації  (іспит, дипломний проєкт (робота))</t>
  </si>
  <si>
    <t>Ознайомча</t>
  </si>
  <si>
    <t>Захист</t>
  </si>
  <si>
    <t>Навчальна</t>
  </si>
  <si>
    <t xml:space="preserve">Технологічна </t>
  </si>
  <si>
    <t>Виробнича (переддипломна)</t>
  </si>
  <si>
    <t>Основи наукових досліджень та академічна доброчесність</t>
  </si>
  <si>
    <t>БВП</t>
  </si>
  <si>
    <t>– іспит;</t>
  </si>
  <si>
    <t>– практична частина базової військової підготовки*.</t>
  </si>
  <si>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</si>
  <si>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</si>
  <si>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</si>
  <si>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</si>
  <si>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</si>
  <si>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</si>
  <si>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</si>
  <si>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</si>
  <si>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</si>
  <si>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</si>
  <si>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</si>
  <si>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</si>
  <si>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t>Базова загальновійськова підготовка (практична підготовка)*</t>
  </si>
  <si>
    <t>Базова загальновійськова підготовка (теоретична підготовка)*</t>
  </si>
  <si>
    <t>4**</t>
  </si>
  <si>
    <t>**Після проходження Базової загальновійськової підготовки (теоретичної підготовки)</t>
  </si>
  <si>
    <t>Базова загальновійськова підготовка (практична підготовка) - 7 кредитів ЄКТС у канікулярний період*</t>
  </si>
  <si>
    <t>протокол №3</t>
  </si>
  <si>
    <t>"10" квітня 2025 р.</t>
  </si>
  <si>
    <t>"17" квітня 2025 р.</t>
  </si>
  <si>
    <t>ВК 1.5</t>
  </si>
  <si>
    <t>4д</t>
  </si>
  <si>
    <t>Рекомендована кількість годин на тиждень</t>
  </si>
  <si>
    <t>С4 Психологія</t>
  </si>
  <si>
    <t>Системний психологічний супровід сімей, що виховують дітей з особливими освітніми потребами</t>
  </si>
  <si>
    <t>V. ПЛАН ОСВІТНЬОГО ПРОЦЕСУ</t>
  </si>
  <si>
    <t>"24" квітня 2025 р.</t>
  </si>
  <si>
    <t>від "24" квітня 2025 р.</t>
  </si>
  <si>
    <r>
      <rPr>
        <b/>
        <sz val="14"/>
        <rFont val="Times New Roman"/>
        <family val="1"/>
        <charset val="204"/>
      </rPr>
      <t>Рік вступу:</t>
    </r>
    <r>
      <rPr>
        <sz val="14"/>
        <rFont val="Times New Roman"/>
        <family val="1"/>
        <charset val="204"/>
      </rPr>
      <t xml:space="preserve"> 2025-2026 н.р.</t>
    </r>
  </si>
  <si>
    <t>І . ГРАФІК ОСВІТНЬОГО ПРОЦЕСУ</t>
  </si>
  <si>
    <t>ID 78224</t>
  </si>
  <si>
    <t>Вінницький соцільно-економічний інститут</t>
  </si>
  <si>
    <t>Директор Вінницького соціально-економічного інституту</t>
  </si>
  <si>
    <t>______________ Ганна ДАВИДЕНКО</t>
  </si>
  <si>
    <t>"8"  квітня 2025 р.</t>
  </si>
  <si>
    <t>Завідувач кафедри психології</t>
  </si>
  <si>
    <t>______________ Ніна ЛЄСНІЧЕНКО</t>
  </si>
  <si>
    <t>"12"  березня 2025 р.</t>
  </si>
  <si>
    <t>Історія психології
Загальна психологія
Вікова та педагогічна психологія
Психодіагностика 
Клінічна психологія
Психологічне консультування</t>
  </si>
  <si>
    <t>С Соціальні науки, журналістика, інформація та міжнародні відносини</t>
  </si>
  <si>
    <r>
      <t xml:space="preserve">Форма здобуття освіти: </t>
    </r>
    <r>
      <rPr>
        <u/>
        <sz val="14"/>
        <rFont val="Times New Roman"/>
        <family val="1"/>
        <charset val="204"/>
      </rPr>
      <t>денна, мережева</t>
    </r>
  </si>
  <si>
    <t>ОК 2.19</t>
  </si>
  <si>
    <t>Інформаційні системи і технології в психології</t>
  </si>
  <si>
    <t>Психологія особистості</t>
  </si>
  <si>
    <t>Psychology</t>
  </si>
  <si>
    <t>ПСИХОЛОГІЯ</t>
  </si>
  <si>
    <r>
      <t>Вступ до спеціальності та основ</t>
    </r>
    <r>
      <rPr>
        <sz val="11"/>
        <color rgb="FFFF0000"/>
        <rFont val="Times New Roman"/>
        <family val="1"/>
        <charset val="204"/>
      </rPr>
      <t>и</t>
    </r>
    <r>
      <rPr>
        <sz val="11"/>
        <color rgb="FF002060"/>
        <rFont val="Times New Roman"/>
        <family val="1"/>
        <charset val="204"/>
      </rPr>
      <t xml:space="preserve"> професійної </t>
    </r>
    <r>
      <rPr>
        <sz val="11"/>
        <color rgb="FFFF0000"/>
        <rFont val="Times New Roman"/>
        <family val="1"/>
        <charset val="204"/>
      </rPr>
      <t>етики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</si>
</sst>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1\.00"/>
    <numFmt numFmtId="165" formatCode="0.0"/>
    <numFmt numFmtId="166" formatCode="\2\.0"/>
    <numFmt numFmtId="167" formatCode="\3\.00"/>
  </numFmts>
  <fonts count="49"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2"/>
      <name val="Times New Roman"/>
      <family val="1"/>
      <charset val="204"/>
    </font>
    <font>
      <sz val="10"/>
      <name val="Times New Roman"/>
      <family val="1"/>
      <charset val="204"/>
    </font>
    <font>
      <sz val="9"/>
      <name val="Times New Roman"/>
      <family val="1"/>
      <charset val="204"/>
    </font>
    <font>
      <b/>
      <sz val="10"/>
      <name val="Times New Roman"/>
      <family val="1"/>
      <charset val="204"/>
    </font>
    <font>
      <b/>
      <sz val="11"/>
      <color theme="1"/>
      <name val="Times New Roman"/>
      <family val="1"/>
      <charset val="204"/>
    </font>
    <font>
      <b/>
      <sz val="12"/>
      <color indexed="18"/>
      <name val="Times New Roman"/>
      <family val="1"/>
      <charset val="204"/>
    </font>
    <font>
      <sz val="12"/>
      <color theme="1"/>
      <name val="Calibri"/>
      <family val="2"/>
      <charset val="204"/>
      <scheme val="minor"/>
    </font>
    <font>
      <sz val="12"/>
      <color theme="1"/>
      <name val="Times New Roman"/>
      <family val="1"/>
      <charset val="204"/>
    </font>
    <font>
      <sz val="10"/>
      <name val="Arial Cyr"/>
      <charset val="204"/>
    </font>
    <font>
      <sz val="11"/>
      <color rgb="FF002060"/>
      <name val="Times New Roman"/>
      <family val="1"/>
      <charset val="204"/>
    </font>
    <font>
      <b/>
      <sz val="11"/>
      <color rgb="FF002060"/>
      <name val="Times New Roman"/>
      <family val="1"/>
      <charset val="204"/>
    </font>
    <font>
      <sz val="11"/>
      <color rgb="FF000099"/>
      <name val="Times New Roman"/>
      <family val="1"/>
      <charset val="204"/>
    </font>
    <font>
      <b/>
      <sz val="12"/>
      <color indexed="58"/>
      <name val="Times New Roman"/>
      <family val="1"/>
      <charset val="204"/>
    </font>
    <font>
      <sz val="12"/>
      <color indexed="58"/>
      <name val="Times New Roman"/>
      <family val="1"/>
      <charset val="204"/>
    </font>
    <font>
      <sz val="10"/>
      <color theme="1"/>
      <name val="Times New Roman"/>
      <family val="1"/>
      <charset val="204"/>
    </font>
    <font>
      <sz val="12"/>
      <color theme="9" tint="-0.499984740745262"/>
      <name val="Times New Roman"/>
      <family val="1"/>
      <charset val="204"/>
    </font>
    <font>
      <sz val="11"/>
      <color theme="9" tint="-0.499984740745262"/>
      <name val="Times New Roman"/>
      <family val="1"/>
      <charset val="204"/>
    </font>
    <font>
      <sz val="11"/>
      <color theme="6" tint="-0.499984740745262"/>
      <name val="Times New Roman"/>
      <family val="1"/>
      <charset val="204"/>
    </font>
    <font>
      <b/>
      <sz val="11"/>
      <color theme="9" tint="-0.499984740745262"/>
      <name val="Times New Roman"/>
      <family val="1"/>
      <charset val="204"/>
    </font>
    <font>
      <sz val="10"/>
      <color theme="9" tint="-0.499984740745262"/>
      <name val="Arial Cyr"/>
      <charset val="204"/>
    </font>
    <font>
      <b/>
      <sz val="12"/>
      <color indexed="8"/>
      <name val="Times New Roman"/>
      <family val="1"/>
      <charset val="204"/>
    </font>
    <font>
      <b/>
      <sz val="12"/>
      <color theme="1"/>
      <name val="Times New Roman"/>
      <family val="1"/>
      <charset val="204"/>
    </font>
    <font>
      <sz val="11"/>
      <color theme="3" tint="-0.499984740745262"/>
      <name val="Times New Roman"/>
      <family val="1"/>
      <charset val="204"/>
    </font>
    <font>
      <sz val="10"/>
      <name val="Arial Cyr"/>
      <family val="2"/>
      <charset val="204"/>
    </font>
    <font>
      <b/>
      <sz val="12"/>
      <color rgb="FF002060"/>
      <name val="Times New Roman"/>
      <family val="1"/>
      <charset val="204"/>
    </font>
    <font>
      <b/>
      <sz val="12"/>
      <color theme="9" tint="-0.499984740745262"/>
      <name val="Times New Roman"/>
      <family val="1"/>
      <charset val="204"/>
    </font>
    <font>
      <sz val="11"/>
      <color theme="9" tint="-0.499984740745262"/>
      <name val="Arial Cyr"/>
      <charset val="204"/>
    </font>
    <font>
      <b/>
      <sz val="11"/>
      <color indexed="18"/>
      <name val="Times New Roman"/>
      <family val="1"/>
      <charset val="204"/>
    </font>
    <font>
      <sz val="11"/>
      <name val="Arial Cyr"/>
      <charset val="204"/>
    </font>
    <font>
      <b/>
      <sz val="11"/>
      <color indexed="58"/>
      <name val="Times New Roman"/>
      <family val="1"/>
      <charset val="204"/>
    </font>
    <font>
      <b/>
      <sz val="10"/>
      <color theme="1"/>
      <name val="Times New Roman"/>
      <family val="1"/>
      <charset val="204"/>
    </font>
    <font>
      <sz val="12"/>
      <name val="Times New Roman"/>
      <family val="1"/>
      <charset val="204"/>
    </font>
    <font>
      <sz val="11"/>
      <name val="Times New Roman"/>
      <family val="1"/>
      <charset val="204"/>
    </font>
    <font>
      <b/>
      <sz val="11"/>
      <name val="Times New Roman"/>
      <family val="1"/>
      <charset val="204"/>
    </font>
    <font>
      <sz val="14"/>
      <name val="Times New Roman"/>
      <family val="1"/>
      <charset val="204"/>
    </font>
    <font>
      <b/>
      <sz val="14"/>
      <name val="Times New Roman"/>
      <family val="1"/>
      <charset val="204"/>
    </font>
    <font>
      <b/>
      <i/>
      <sz val="14"/>
      <name val="Times New Roman"/>
      <family val="1"/>
      <charset val="204"/>
    </font>
    <font>
      <sz val="11"/>
      <color rgb="FF000000"/>
      <name val="Calibri"/>
      <family val="2"/>
      <charset val="204"/>
    </font>
    <font>
      <sz val="14"/>
      <color theme="1"/>
      <name val="Calibri"/>
      <family val="2"/>
      <charset val="204"/>
      <scheme val="minor"/>
    </font>
    <font>
      <i/>
      <sz val="14"/>
      <name val="Times New Roman"/>
      <family val="1"/>
      <charset val="204"/>
    </font>
    <font>
      <u/>
      <sz val="14"/>
      <name val="Times New Roman"/>
      <family val="1"/>
      <charset val="204"/>
    </font>
    <font>
      <b/>
      <sz val="12"/>
      <color rgb="FFFF0000"/>
      <name val="Times New Roman"/>
      <family val="1"/>
      <charset val="204"/>
    </font>
    <font>
      <sz val="10"/>
      <color theme="6" tint="-0.499984740745262"/>
      <name val="Arial Cyr"/>
      <charset val="204"/>
    </font>
    <font>
      <sz val="10"/>
      <color theme="1"/>
      <name val="Calibri"/>
      <family val="2"/>
      <charset val="204"/>
      <scheme val="minor"/>
    </font>
    <font>
      <sz val="11"/>
      <color rgb="FFFF0000"/>
      <name val="Times New Roman"/>
      <family val="1"/>
      <charset val="204"/>
    </font>
    <font>
      <sz val="10"/>
      <color rgb="FFFF0000"/>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indexed="45"/>
        <bgColor indexed="64"/>
      </patternFill>
    </fill>
    <fill>
      <patternFill patternType="solid">
        <fgColor indexed="42"/>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5" tint="0.39997558519241921"/>
        <bgColor indexed="64"/>
      </patternFill>
    </fill>
  </fills>
  <borders count="8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8"/>
      </right>
      <top/>
      <bottom style="thin">
        <color indexed="8"/>
      </bottom>
      <diagonal/>
    </border>
    <border>
      <left/>
      <right style="thin">
        <color indexed="64"/>
      </right>
      <top/>
      <bottom/>
      <diagonal/>
    </border>
    <border>
      <left/>
      <right style="thin">
        <color indexed="8"/>
      </right>
      <top style="thin">
        <color indexed="8"/>
      </top>
      <bottom style="thin">
        <color indexed="8"/>
      </bottom>
      <diagonal/>
    </border>
    <border>
      <left style="medium">
        <color indexed="8"/>
      </left>
      <right style="medium">
        <color indexed="64"/>
      </right>
      <top/>
      <bottom style="thin">
        <color indexed="8"/>
      </bottom>
      <diagonal/>
    </border>
    <border>
      <left style="medium">
        <color indexed="64"/>
      </left>
      <right style="medium">
        <color indexed="64"/>
      </right>
      <top style="thin">
        <color indexed="8"/>
      </top>
      <bottom style="thin">
        <color indexed="64"/>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theme="6" tint="0.79998168889431442"/>
      </right>
      <top style="medium">
        <color indexed="64"/>
      </top>
      <bottom style="thin">
        <color indexed="64"/>
      </bottom>
      <diagonal/>
    </border>
    <border>
      <left style="thin">
        <color theme="6" tint="0.79998168889431442"/>
      </left>
      <right style="thin">
        <color theme="6" tint="0.79998168889431442"/>
      </right>
      <top style="medium">
        <color indexed="64"/>
      </top>
      <bottom style="thin">
        <color indexed="64"/>
      </bottom>
      <diagonal/>
    </border>
    <border>
      <left style="thin">
        <color theme="6" tint="0.79998168889431442"/>
      </left>
      <right style="thin">
        <color indexed="64"/>
      </right>
      <top style="medium">
        <color indexed="64"/>
      </top>
      <bottom style="thin">
        <color indexed="64"/>
      </bottom>
      <diagonal/>
    </border>
    <border>
      <left/>
      <right/>
      <top/>
      <bottom style="medium">
        <color indexed="64"/>
      </bottom>
      <diagonal/>
    </border>
    <border>
      <left/>
      <right style="medium">
        <color indexed="64"/>
      </right>
      <top/>
      <bottom/>
      <diagonal/>
    </border>
    <border>
      <left/>
      <right style="thin">
        <color indexed="64"/>
      </right>
      <top style="thin">
        <color indexed="8"/>
      </top>
      <bottom style="thin">
        <color indexed="64"/>
      </bottom>
      <diagonal/>
    </border>
    <border>
      <left style="medium">
        <color indexed="8"/>
      </left>
      <right style="medium">
        <color indexed="64"/>
      </right>
      <top style="thin">
        <color indexed="8"/>
      </top>
      <bottom style="thin">
        <color indexed="64"/>
      </bottom>
      <diagonal/>
    </border>
  </borders>
  <cellStyleXfs count="8">
    <xf numFmtId="0" fontId="0" fillId="0" borderId="0"/>
    <xf numFmtId="9" fontId="1" fillId="0" borderId="0" applyFont="0" applyFill="0" applyBorder="0" applyAlignment="0" applyProtection="0"/>
    <xf numFmtId="0" fontId="11" fillId="0" borderId="0"/>
    <xf numFmtId="9" fontId="11" fillId="0" borderId="0" applyFont="0" applyFill="0" applyBorder="0" applyAlignment="0" applyProtection="0"/>
    <xf numFmtId="0" fontId="26" fillId="0" borderId="0"/>
    <xf numFmtId="0" fontId="11" fillId="0" borderId="0">
      <protection locked="0"/>
    </xf>
    <xf numFmtId="0" fontId="40" fillId="0" borderId="0">
      <protection locked="0"/>
    </xf>
    <xf numFmtId="0" fontId="11" fillId="0" borderId="0"/>
  </cellStyleXfs>
  <cellXfs count="757">
    <xf numFmtId="0" fontId="0" fillId="0" borderId="0" xfId="0"/>
    <xf numFmtId="0" fontId="0" fillId="0" borderId="0" xfId="0" applyAlignment="1">
      <alignment horizontal="center" vertical="center"/>
    </xf>
    <xf numFmtId="0" fontId="6" fillId="0" borderId="22" xfId="0" applyFont="1" applyBorder="1" applyAlignment="1">
      <alignment horizontal="centerContinuous" vertical="center"/>
    </xf>
    <xf numFmtId="0" fontId="6" fillId="0" borderId="23" xfId="0" applyFont="1" applyBorder="1" applyAlignment="1">
      <alignment horizontal="centerContinuous" vertical="center"/>
    </xf>
    <xf numFmtId="0" fontId="6"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3" borderId="23" xfId="0" applyFont="1" applyFill="1" applyBorder="1" applyAlignment="1">
      <alignment horizontal="centerContinuous" vertical="center"/>
    </xf>
    <xf numFmtId="0" fontId="6" fillId="3" borderId="23" xfId="0" applyFont="1" applyFill="1" applyBorder="1" applyAlignment="1">
      <alignment horizontal="center" vertical="center"/>
    </xf>
    <xf numFmtId="0" fontId="6" fillId="0" borderId="23" xfId="0" applyFont="1" applyBorder="1" applyAlignment="1">
      <alignment horizontal="center" vertical="center"/>
    </xf>
    <xf numFmtId="0" fontId="6" fillId="3" borderId="18" xfId="0" applyFont="1" applyFill="1" applyBorder="1" applyAlignment="1">
      <alignment horizontal="center" vertical="center"/>
    </xf>
    <xf numFmtId="0" fontId="9" fillId="0" borderId="0" xfId="0" applyFont="1"/>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2" fillId="0" borderId="20" xfId="2" applyFont="1" applyFill="1" applyBorder="1" applyAlignment="1" applyProtection="1">
      <alignment vertical="center" wrapText="1"/>
      <protection locked="0"/>
    </xf>
    <xf numFmtId="0" fontId="13" fillId="0" borderId="20" xfId="2" applyFont="1" applyFill="1" applyBorder="1" applyAlignment="1">
      <alignment horizontal="center" vertical="center"/>
    </xf>
    <xf numFmtId="0" fontId="12" fillId="0" borderId="20" xfId="2" applyFont="1" applyFill="1" applyBorder="1" applyAlignment="1">
      <alignment horizontal="center" vertical="center"/>
    </xf>
    <xf numFmtId="0" fontId="13" fillId="0" borderId="33" xfId="2" applyFont="1" applyFill="1" applyBorder="1" applyAlignment="1">
      <alignment horizontal="center" vertical="center"/>
    </xf>
    <xf numFmtId="0" fontId="13" fillId="0" borderId="34" xfId="2" applyFont="1" applyFill="1" applyBorder="1" applyAlignment="1">
      <alignment horizontal="center" vertical="center"/>
    </xf>
    <xf numFmtId="1" fontId="12" fillId="0" borderId="35" xfId="2" applyNumberFormat="1" applyFont="1" applyFill="1" applyBorder="1" applyAlignment="1">
      <alignment horizontal="center" vertical="center"/>
    </xf>
    <xf numFmtId="0" fontId="12" fillId="0" borderId="35" xfId="2" applyFont="1" applyFill="1" applyBorder="1" applyAlignment="1">
      <alignment horizontal="center" vertical="center"/>
    </xf>
    <xf numFmtId="2" fontId="12" fillId="0" borderId="11" xfId="2" applyNumberFormat="1" applyFont="1" applyFill="1" applyBorder="1" applyAlignment="1" applyProtection="1">
      <alignment horizontal="center" vertical="center" wrapText="1"/>
      <protection locked="0"/>
    </xf>
    <xf numFmtId="0" fontId="12" fillId="0" borderId="13" xfId="2" applyFont="1" applyFill="1" applyBorder="1" applyAlignment="1" applyProtection="1">
      <alignment horizontal="left" vertical="center" wrapText="1"/>
      <protection locked="0"/>
    </xf>
    <xf numFmtId="0" fontId="12" fillId="0" borderId="13" xfId="2" applyFont="1" applyFill="1" applyBorder="1" applyAlignment="1" applyProtection="1">
      <alignment horizontal="center" vertical="center"/>
      <protection locked="0"/>
    </xf>
    <xf numFmtId="0" fontId="12" fillId="0" borderId="14" xfId="2" applyFont="1" applyFill="1" applyBorder="1" applyAlignment="1" applyProtection="1">
      <alignment horizontal="center" vertical="center"/>
      <protection locked="0"/>
    </xf>
    <xf numFmtId="0" fontId="13" fillId="0" borderId="15" xfId="2" applyFont="1" applyFill="1" applyBorder="1" applyAlignment="1" applyProtection="1">
      <alignment horizontal="center" vertical="center"/>
      <protection locked="0"/>
    </xf>
    <xf numFmtId="1" fontId="12" fillId="0" borderId="16" xfId="2" applyNumberFormat="1" applyFont="1" applyFill="1" applyBorder="1" applyAlignment="1">
      <alignment horizontal="center" vertical="center"/>
    </xf>
    <xf numFmtId="1" fontId="12" fillId="0" borderId="13" xfId="2" applyNumberFormat="1" applyFont="1" applyFill="1" applyBorder="1" applyAlignment="1" applyProtection="1">
      <alignment horizontal="center" vertical="center"/>
      <protection locked="0"/>
    </xf>
    <xf numFmtId="0" fontId="12" fillId="0" borderId="16" xfId="2" applyFont="1" applyFill="1" applyBorder="1" applyAlignment="1" applyProtection="1">
      <alignment horizontal="center" vertical="center"/>
      <protection locked="0"/>
    </xf>
    <xf numFmtId="0" fontId="12" fillId="0" borderId="13" xfId="2" applyFont="1" applyFill="1" applyBorder="1" applyAlignment="1" applyProtection="1">
      <alignment vertical="center" wrapText="1"/>
      <protection locked="0"/>
    </xf>
    <xf numFmtId="0" fontId="12" fillId="0" borderId="13" xfId="2" applyNumberFormat="1" applyFont="1" applyFill="1" applyBorder="1" applyAlignment="1" applyProtection="1">
      <alignment vertical="center" wrapText="1"/>
      <protection locked="0"/>
    </xf>
    <xf numFmtId="0" fontId="8" fillId="4" borderId="31" xfId="0" applyFont="1" applyFill="1" applyBorder="1" applyAlignment="1">
      <alignment horizontal="center" vertical="center"/>
    </xf>
    <xf numFmtId="0" fontId="8" fillId="4" borderId="38" xfId="0" applyFont="1" applyFill="1" applyBorder="1" applyAlignment="1">
      <alignment horizontal="center" vertical="center"/>
    </xf>
    <xf numFmtId="1" fontId="8" fillId="4" borderId="39" xfId="0" applyNumberFormat="1" applyFont="1" applyFill="1" applyBorder="1" applyAlignment="1">
      <alignment horizontal="center" vertical="center"/>
    </xf>
    <xf numFmtId="1" fontId="8" fillId="4" borderId="40" xfId="0" applyNumberFormat="1" applyFont="1" applyFill="1" applyBorder="1" applyAlignment="1">
      <alignment horizontal="center" vertical="center"/>
    </xf>
    <xf numFmtId="1" fontId="8" fillId="4" borderId="2" xfId="0" applyNumberFormat="1" applyFont="1" applyFill="1" applyBorder="1" applyAlignment="1">
      <alignment horizontal="center" vertical="center"/>
    </xf>
    <xf numFmtId="1" fontId="8" fillId="4" borderId="31" xfId="0" applyNumberFormat="1" applyFont="1" applyFill="1" applyBorder="1" applyAlignment="1">
      <alignment horizontal="center" vertical="center"/>
    </xf>
    <xf numFmtId="1" fontId="8" fillId="4" borderId="32" xfId="0" applyNumberFormat="1" applyFont="1" applyFill="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9" fillId="0" borderId="13" xfId="0" applyFont="1" applyBorder="1" applyAlignment="1">
      <alignment horizontal="center" vertical="center"/>
    </xf>
    <xf numFmtId="0" fontId="9" fillId="0" borderId="17" xfId="0" applyFont="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164" fontId="15" fillId="5" borderId="30" xfId="0" applyNumberFormat="1" applyFont="1" applyFill="1" applyBorder="1" applyAlignment="1">
      <alignment horizontal="center" vertical="center"/>
    </xf>
    <xf numFmtId="0" fontId="15" fillId="5" borderId="31" xfId="0" applyFont="1" applyFill="1" applyBorder="1" applyAlignment="1" applyProtection="1">
      <alignment horizontal="right" vertical="center" wrapText="1"/>
      <protection locked="0"/>
    </xf>
    <xf numFmtId="0" fontId="15" fillId="5" borderId="31" xfId="0" applyFont="1" applyFill="1" applyBorder="1" applyAlignment="1">
      <alignment horizontal="center" vertical="center"/>
    </xf>
    <xf numFmtId="0" fontId="15" fillId="5" borderId="38" xfId="0" applyFont="1" applyFill="1" applyBorder="1" applyAlignment="1">
      <alignment horizontal="center" vertical="center"/>
    </xf>
    <xf numFmtId="1" fontId="15" fillId="5" borderId="39" xfId="0" applyNumberFormat="1" applyFont="1" applyFill="1" applyBorder="1" applyAlignment="1">
      <alignment horizontal="center" vertical="center"/>
    </xf>
    <xf numFmtId="1" fontId="15" fillId="5" borderId="30" xfId="0" applyNumberFormat="1" applyFont="1" applyFill="1" applyBorder="1" applyAlignment="1">
      <alignment horizontal="center" vertical="center"/>
    </xf>
    <xf numFmtId="1" fontId="15" fillId="5" borderId="31" xfId="0" applyNumberFormat="1" applyFont="1" applyFill="1" applyBorder="1" applyAlignment="1">
      <alignment horizontal="center" vertical="center"/>
    </xf>
    <xf numFmtId="1" fontId="15" fillId="5" borderId="3" xfId="0" applyNumberFormat="1" applyFont="1" applyFill="1" applyBorder="1" applyAlignment="1">
      <alignment horizontal="center" vertical="center"/>
    </xf>
    <xf numFmtId="1" fontId="15" fillId="5" borderId="40" xfId="0" applyNumberFormat="1" applyFont="1" applyFill="1" applyBorder="1" applyAlignment="1">
      <alignment horizontal="center" vertical="center"/>
    </xf>
    <xf numFmtId="1" fontId="15" fillId="5" borderId="32" xfId="0" applyNumberFormat="1" applyFont="1" applyFill="1" applyBorder="1" applyAlignment="1">
      <alignment horizontal="center" vertical="center"/>
    </xf>
    <xf numFmtId="0" fontId="20" fillId="0" borderId="13" xfId="0" applyFont="1" applyFill="1" applyBorder="1" applyAlignment="1" applyProtection="1">
      <alignment horizontal="center" vertical="center" wrapText="1"/>
      <protection locked="0"/>
    </xf>
    <xf numFmtId="0" fontId="20" fillId="0" borderId="13" xfId="0" applyFont="1" applyFill="1" applyBorder="1" applyAlignment="1" applyProtection="1">
      <alignment vertical="center" wrapText="1"/>
      <protection locked="0"/>
    </xf>
    <xf numFmtId="0" fontId="20" fillId="0" borderId="14" xfId="0" applyFont="1" applyFill="1" applyBorder="1" applyAlignment="1" applyProtection="1">
      <alignment vertical="center" wrapText="1"/>
      <protection locked="0"/>
    </xf>
    <xf numFmtId="1" fontId="21" fillId="2" borderId="13" xfId="0" applyNumberFormat="1" applyFont="1" applyFill="1" applyBorder="1" applyAlignment="1">
      <alignment horizontal="center" vertical="center"/>
    </xf>
    <xf numFmtId="1" fontId="19" fillId="0" borderId="15" xfId="0" applyNumberFormat="1" applyFont="1" applyFill="1" applyBorder="1" applyAlignment="1" applyProtection="1">
      <alignment horizontal="center" vertical="center" wrapText="1"/>
      <protection locked="0"/>
    </xf>
    <xf numFmtId="0" fontId="20" fillId="0" borderId="16" xfId="0" applyFont="1" applyFill="1" applyBorder="1" applyAlignment="1" applyProtection="1">
      <alignment vertical="center" wrapText="1"/>
      <protection locked="0"/>
    </xf>
    <xf numFmtId="0" fontId="20" fillId="0" borderId="23" xfId="0" applyFont="1" applyFill="1" applyBorder="1" applyAlignment="1" applyProtection="1">
      <alignment horizontal="center" vertical="center" wrapText="1"/>
      <protection locked="0"/>
    </xf>
    <xf numFmtId="0" fontId="20" fillId="0" borderId="23" xfId="0" applyFont="1" applyFill="1" applyBorder="1" applyAlignment="1" applyProtection="1">
      <alignment vertical="center" wrapText="1"/>
      <protection locked="0"/>
    </xf>
    <xf numFmtId="1" fontId="19" fillId="0" borderId="34" xfId="0" applyNumberFormat="1" applyFont="1" applyFill="1" applyBorder="1" applyAlignment="1" applyProtection="1">
      <alignment horizontal="center" vertical="center" wrapText="1"/>
      <protection locked="0"/>
    </xf>
    <xf numFmtId="0" fontId="20" fillId="0" borderId="26" xfId="0" applyFont="1" applyFill="1" applyBorder="1" applyAlignment="1" applyProtection="1">
      <alignment vertical="center" wrapText="1"/>
      <protection locked="0"/>
    </xf>
    <xf numFmtId="0" fontId="3" fillId="6" borderId="31" xfId="0" applyFont="1" applyFill="1" applyBorder="1" applyAlignment="1">
      <alignment horizontal="center" vertical="center"/>
    </xf>
    <xf numFmtId="0" fontId="3" fillId="6" borderId="38" xfId="0" applyFont="1" applyFill="1" applyBorder="1" applyAlignment="1">
      <alignment horizontal="center" vertical="center"/>
    </xf>
    <xf numFmtId="1" fontId="24" fillId="6" borderId="39" xfId="0" applyNumberFormat="1" applyFont="1" applyFill="1" applyBorder="1" applyAlignment="1">
      <alignment horizontal="center" vertical="center"/>
    </xf>
    <xf numFmtId="1" fontId="24" fillId="6" borderId="1" xfId="0" applyNumberFormat="1" applyFont="1" applyFill="1" applyBorder="1" applyAlignment="1">
      <alignment horizontal="center" vertical="center"/>
    </xf>
    <xf numFmtId="1" fontId="24" fillId="6" borderId="31" xfId="0" applyNumberFormat="1" applyFont="1" applyFill="1" applyBorder="1" applyAlignment="1">
      <alignment horizontal="center" vertical="center"/>
    </xf>
    <xf numFmtId="1" fontId="24" fillId="6" borderId="3" xfId="0" applyNumberFormat="1" applyFont="1" applyFill="1" applyBorder="1" applyAlignment="1">
      <alignment horizontal="center" vertical="center"/>
    </xf>
    <xf numFmtId="1" fontId="24" fillId="6" borderId="32" xfId="0" applyNumberFormat="1" applyFont="1" applyFill="1" applyBorder="1" applyAlignment="1">
      <alignment horizontal="center" vertical="center"/>
    </xf>
    <xf numFmtId="2" fontId="12" fillId="0" borderId="36" xfId="0" applyNumberFormat="1" applyFont="1" applyFill="1" applyBorder="1" applyAlignment="1" applyProtection="1">
      <alignment horizontal="center" vertical="center" wrapText="1"/>
      <protection locked="0"/>
    </xf>
    <xf numFmtId="0" fontId="12" fillId="0" borderId="12"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1" xfId="0" applyFont="1" applyFill="1" applyBorder="1" applyAlignment="1">
      <alignment horizontal="center" vertical="center"/>
    </xf>
    <xf numFmtId="165"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5" xfId="0" applyFont="1" applyFill="1" applyBorder="1" applyAlignment="1">
      <alignment horizontal="center" vertical="center"/>
    </xf>
    <xf numFmtId="0" fontId="25" fillId="0" borderId="50" xfId="0" applyFont="1" applyFill="1" applyBorder="1" applyAlignment="1" applyProtection="1">
      <alignment vertical="center" wrapText="1"/>
      <protection locked="0"/>
    </xf>
    <xf numFmtId="1" fontId="12" fillId="0" borderId="16" xfId="0" applyNumberFormat="1" applyFont="1" applyFill="1" applyBorder="1" applyAlignment="1">
      <alignment horizontal="center" vertical="center"/>
    </xf>
    <xf numFmtId="1" fontId="12" fillId="0" borderId="13" xfId="0" applyNumberFormat="1" applyFont="1" applyFill="1" applyBorder="1" applyAlignment="1">
      <alignment horizontal="center" vertical="center"/>
    </xf>
    <xf numFmtId="0" fontId="12" fillId="0" borderId="50" xfId="4" applyFont="1" applyFill="1" applyBorder="1" applyAlignment="1" applyProtection="1">
      <alignment vertical="center" wrapText="1"/>
      <protection locked="0"/>
    </xf>
    <xf numFmtId="165" fontId="12" fillId="0" borderId="16" xfId="0" applyNumberFormat="1" applyFont="1" applyFill="1" applyBorder="1" applyAlignment="1">
      <alignment horizontal="center" vertical="center"/>
    </xf>
    <xf numFmtId="165" fontId="12" fillId="0" borderId="13" xfId="0" applyNumberFormat="1" applyFont="1" applyFill="1" applyBorder="1" applyAlignment="1">
      <alignment horizontal="center" vertical="center"/>
    </xf>
    <xf numFmtId="0" fontId="13" fillId="0" borderId="15"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wrapText="1"/>
      <protection locked="0"/>
    </xf>
    <xf numFmtId="1" fontId="12" fillId="0" borderId="15" xfId="0" applyNumberFormat="1" applyFont="1" applyFill="1" applyBorder="1" applyAlignment="1" applyProtection="1">
      <alignment horizontal="center" vertical="center"/>
      <protection locked="0"/>
    </xf>
    <xf numFmtId="0" fontId="13" fillId="0" borderId="52" xfId="4" applyFont="1" applyFill="1" applyBorder="1" applyAlignment="1" applyProtection="1">
      <alignment horizontal="center" vertical="center" wrapText="1"/>
      <protection locked="0"/>
    </xf>
    <xf numFmtId="0" fontId="13" fillId="0" borderId="53" xfId="4" applyFont="1" applyFill="1" applyBorder="1" applyAlignment="1">
      <alignment horizontal="center" vertical="center"/>
    </xf>
    <xf numFmtId="165" fontId="12" fillId="0" borderId="0" xfId="0" applyNumberFormat="1" applyFont="1" applyFill="1" applyBorder="1" applyAlignment="1">
      <alignment vertical="center"/>
    </xf>
    <xf numFmtId="0" fontId="12" fillId="0" borderId="12" xfId="0" applyFont="1" applyFill="1" applyBorder="1" applyAlignment="1" applyProtection="1">
      <alignment horizontal="center" vertical="center"/>
      <protection locked="0"/>
    </xf>
    <xf numFmtId="0" fontId="13" fillId="0" borderId="19" xfId="0" applyFont="1" applyFill="1" applyBorder="1" applyAlignment="1">
      <alignment horizontal="center" vertical="center"/>
    </xf>
    <xf numFmtId="0" fontId="12" fillId="0" borderId="6" xfId="0" applyFont="1" applyFill="1" applyBorder="1" applyAlignment="1">
      <alignment horizontal="center" vertical="center"/>
    </xf>
    <xf numFmtId="0" fontId="13" fillId="0" borderId="9" xfId="0" applyFont="1" applyFill="1" applyBorder="1" applyAlignment="1">
      <alignment horizontal="center" vertical="center"/>
    </xf>
    <xf numFmtId="1" fontId="12" fillId="0" borderId="10" xfId="0" applyNumberFormat="1" applyFont="1" applyFill="1" applyBorder="1" applyAlignment="1">
      <alignment horizontal="center" vertical="center"/>
    </xf>
    <xf numFmtId="1" fontId="13" fillId="0" borderId="6" xfId="0" applyNumberFormat="1" applyFont="1" applyFill="1" applyBorder="1" applyAlignment="1">
      <alignment horizontal="center" vertical="center"/>
    </xf>
    <xf numFmtId="1" fontId="12" fillId="0" borderId="8" xfId="0" applyNumberFormat="1" applyFont="1" applyFill="1" applyBorder="1" applyAlignment="1" applyProtection="1">
      <alignment horizontal="center" vertical="center"/>
      <protection locked="0"/>
    </xf>
    <xf numFmtId="1" fontId="12" fillId="0" borderId="6" xfId="0" applyNumberFormat="1" applyFont="1" applyFill="1" applyBorder="1" applyAlignment="1">
      <alignment horizontal="center" vertical="center"/>
    </xf>
    <xf numFmtId="1" fontId="13" fillId="0" borderId="13" xfId="0" applyNumberFormat="1" applyFont="1" applyFill="1" applyBorder="1" applyAlignment="1">
      <alignment horizontal="center" vertical="center"/>
    </xf>
    <xf numFmtId="0" fontId="12" fillId="0" borderId="16" xfId="0" applyFont="1" applyFill="1" applyBorder="1" applyAlignment="1" applyProtection="1">
      <alignment horizontal="left" vertical="center" wrapText="1"/>
      <protection locked="0"/>
    </xf>
    <xf numFmtId="0" fontId="13" fillId="0" borderId="55" xfId="0" applyFont="1" applyFill="1" applyBorder="1" applyAlignment="1" applyProtection="1">
      <alignment horizontal="left" vertical="center" wrapText="1"/>
      <protection locked="0"/>
    </xf>
    <xf numFmtId="0" fontId="13" fillId="0" borderId="43"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56" xfId="0" applyFont="1" applyFill="1" applyBorder="1" applyAlignment="1" applyProtection="1">
      <alignment horizontal="center" vertical="center" wrapText="1"/>
      <protection locked="0"/>
    </xf>
    <xf numFmtId="1" fontId="12" fillId="0" borderId="46" xfId="0" applyNumberFormat="1" applyFont="1" applyFill="1" applyBorder="1" applyAlignment="1">
      <alignment horizontal="center" vertical="center"/>
    </xf>
    <xf numFmtId="1" fontId="13" fillId="0" borderId="43" xfId="0" applyNumberFormat="1" applyFont="1" applyFill="1" applyBorder="1" applyAlignment="1">
      <alignment horizontal="center" vertical="center"/>
    </xf>
    <xf numFmtId="1" fontId="12" fillId="0" borderId="56" xfId="0" applyNumberFormat="1" applyFont="1" applyFill="1" applyBorder="1" applyAlignment="1" applyProtection="1">
      <alignment horizontal="center" vertical="center"/>
      <protection locked="0"/>
    </xf>
    <xf numFmtId="1" fontId="12" fillId="0" borderId="43" xfId="0" applyNumberFormat="1" applyFont="1" applyFill="1" applyBorder="1" applyAlignment="1">
      <alignment horizontal="center" vertical="center"/>
    </xf>
    <xf numFmtId="0" fontId="27" fillId="4" borderId="31" xfId="0" applyFont="1" applyFill="1" applyBorder="1" applyAlignment="1">
      <alignment horizontal="center" vertical="center"/>
    </xf>
    <xf numFmtId="0" fontId="27" fillId="4" borderId="38" xfId="0" applyFont="1" applyFill="1" applyBorder="1" applyAlignment="1">
      <alignment horizontal="center" vertical="center"/>
    </xf>
    <xf numFmtId="0" fontId="27" fillId="4" borderId="39" xfId="0" applyFont="1" applyFill="1" applyBorder="1" applyAlignment="1">
      <alignment horizontal="center" vertical="center"/>
    </xf>
    <xf numFmtId="1" fontId="27" fillId="4" borderId="40" xfId="0" applyNumberFormat="1" applyFont="1" applyFill="1" applyBorder="1" applyAlignment="1">
      <alignment horizontal="center" vertical="center"/>
    </xf>
    <xf numFmtId="1" fontId="27" fillId="4" borderId="31" xfId="0" applyNumberFormat="1" applyFont="1" applyFill="1" applyBorder="1" applyAlignment="1">
      <alignment horizontal="center" vertical="center"/>
    </xf>
    <xf numFmtId="1" fontId="27" fillId="4" borderId="38" xfId="0" applyNumberFormat="1" applyFont="1" applyFill="1" applyBorder="1" applyAlignment="1">
      <alignment horizontal="center" vertical="center"/>
    </xf>
    <xf numFmtId="1" fontId="27" fillId="4" borderId="39" xfId="0" applyNumberFormat="1" applyFont="1" applyFill="1" applyBorder="1" applyAlignment="1">
      <alignment horizontal="center" vertical="center"/>
    </xf>
    <xf numFmtId="1" fontId="27" fillId="4" borderId="32" xfId="0" applyNumberFormat="1" applyFont="1" applyFill="1" applyBorder="1" applyAlignment="1">
      <alignment horizontal="center" vertical="center"/>
    </xf>
    <xf numFmtId="0" fontId="28" fillId="5" borderId="31" xfId="0" applyFont="1" applyFill="1" applyBorder="1" applyAlignment="1">
      <alignment horizontal="center" vertical="center"/>
    </xf>
    <xf numFmtId="0" fontId="28" fillId="5" borderId="38" xfId="0" applyFont="1" applyFill="1" applyBorder="1" applyAlignment="1">
      <alignment horizontal="center" vertical="center"/>
    </xf>
    <xf numFmtId="1" fontId="28" fillId="5" borderId="39" xfId="0" applyNumberFormat="1" applyFont="1" applyFill="1" applyBorder="1" applyAlignment="1">
      <alignment horizontal="center" vertical="center"/>
    </xf>
    <xf numFmtId="1" fontId="28" fillId="5" borderId="40" xfId="0" applyNumberFormat="1" applyFont="1" applyFill="1" applyBorder="1" applyAlignment="1">
      <alignment horizontal="center" vertical="center"/>
    </xf>
    <xf numFmtId="1" fontId="28" fillId="5" borderId="31" xfId="0" applyNumberFormat="1" applyFont="1" applyFill="1" applyBorder="1" applyAlignment="1">
      <alignment horizontal="center" vertical="center"/>
    </xf>
    <xf numFmtId="1" fontId="28" fillId="5" borderId="38" xfId="0" applyNumberFormat="1" applyFont="1" applyFill="1" applyBorder="1" applyAlignment="1">
      <alignment horizontal="center" vertical="center"/>
    </xf>
    <xf numFmtId="1" fontId="28" fillId="5" borderId="32" xfId="0" applyNumberFormat="1" applyFont="1" applyFill="1" applyBorder="1" applyAlignment="1">
      <alignment horizontal="center" vertical="center"/>
    </xf>
    <xf numFmtId="2" fontId="19" fillId="0" borderId="36" xfId="0" applyNumberFormat="1"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center" vertical="center" wrapText="1"/>
      <protection locked="0"/>
    </xf>
    <xf numFmtId="0" fontId="21" fillId="0" borderId="15" xfId="0" applyFont="1" applyFill="1" applyBorder="1" applyAlignment="1" applyProtection="1">
      <alignment horizontal="center" vertical="center" wrapText="1"/>
      <protection locked="0"/>
    </xf>
    <xf numFmtId="1" fontId="19" fillId="0" borderId="35" xfId="0" applyNumberFormat="1" applyFont="1" applyFill="1" applyBorder="1" applyAlignment="1">
      <alignment horizontal="center" vertical="center"/>
    </xf>
    <xf numFmtId="0" fontId="21" fillId="0" borderId="20" xfId="0" applyFont="1" applyFill="1" applyBorder="1" applyAlignment="1" applyProtection="1">
      <alignment horizontal="center" vertical="center" wrapText="1"/>
      <protection locked="0"/>
    </xf>
    <xf numFmtId="0" fontId="19" fillId="0" borderId="35" xfId="0" applyFont="1" applyFill="1" applyBorder="1" applyAlignment="1" applyProtection="1">
      <alignment horizontal="center" vertical="center" wrapText="1"/>
      <protection locked="0"/>
    </xf>
    <xf numFmtId="2" fontId="19" fillId="0" borderId="11" xfId="0" applyNumberFormat="1" applyFont="1" applyFill="1" applyBorder="1" applyAlignment="1" applyProtection="1">
      <alignment horizontal="center" vertical="center" wrapText="1"/>
      <protection locked="0"/>
    </xf>
    <xf numFmtId="0" fontId="19" fillId="0" borderId="13" xfId="0" applyFont="1" applyFill="1" applyBorder="1" applyAlignment="1" applyProtection="1">
      <alignment horizontal="center" vertical="center" wrapText="1"/>
      <protection locked="0"/>
    </xf>
    <xf numFmtId="0" fontId="19" fillId="0" borderId="14" xfId="0" applyFont="1" applyFill="1" applyBorder="1" applyAlignment="1" applyProtection="1">
      <alignment horizontal="center" vertical="center" wrapText="1"/>
      <protection locked="0"/>
    </xf>
    <xf numFmtId="1" fontId="19" fillId="0" borderId="16" xfId="0" applyNumberFormat="1" applyFont="1" applyFill="1" applyBorder="1" applyAlignment="1">
      <alignment horizontal="center" vertical="center"/>
    </xf>
    <xf numFmtId="0" fontId="19" fillId="0" borderId="16" xfId="0" applyFont="1" applyFill="1" applyBorder="1" applyAlignment="1" applyProtection="1">
      <alignment horizontal="center" vertical="center" wrapText="1"/>
      <protection locked="0"/>
    </xf>
    <xf numFmtId="1" fontId="3" fillId="3" borderId="31" xfId="0" applyNumberFormat="1"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1" fontId="3" fillId="3" borderId="40" xfId="0" applyNumberFormat="1" applyFont="1" applyFill="1" applyBorder="1" applyAlignment="1">
      <alignment horizontal="center" vertical="center"/>
    </xf>
    <xf numFmtId="1" fontId="3" fillId="3" borderId="38" xfId="0" applyNumberFormat="1" applyFont="1" applyFill="1" applyBorder="1" applyAlignment="1">
      <alignment horizontal="center" vertical="center"/>
    </xf>
    <xf numFmtId="1" fontId="3" fillId="3" borderId="39" xfId="0" applyNumberFormat="1" applyFont="1" applyFill="1" applyBorder="1" applyAlignment="1">
      <alignment horizontal="center" vertical="center"/>
    </xf>
    <xf numFmtId="1" fontId="3" fillId="3" borderId="32" xfId="0" applyNumberFormat="1" applyFont="1" applyFill="1" applyBorder="1" applyAlignment="1">
      <alignment horizontal="center" vertical="center"/>
    </xf>
    <xf numFmtId="0" fontId="30" fillId="4" borderId="31" xfId="0" applyFont="1" applyFill="1" applyBorder="1" applyAlignment="1">
      <alignment horizontal="center" vertical="center"/>
    </xf>
    <xf numFmtId="1" fontId="30" fillId="4" borderId="39" xfId="0" applyNumberFormat="1" applyFont="1" applyFill="1" applyBorder="1" applyAlignment="1">
      <alignment horizontal="center" vertical="center"/>
    </xf>
    <xf numFmtId="9" fontId="30" fillId="4" borderId="40" xfId="1" applyFont="1" applyFill="1" applyBorder="1" applyAlignment="1">
      <alignment horizontal="center" vertical="center"/>
    </xf>
    <xf numFmtId="1" fontId="30" fillId="4" borderId="31" xfId="0" applyNumberFormat="1" applyFont="1" applyFill="1" applyBorder="1" applyAlignment="1">
      <alignment horizontal="center" vertical="center"/>
    </xf>
    <xf numFmtId="1" fontId="30" fillId="3" borderId="31" xfId="0" applyNumberFormat="1" applyFont="1" applyFill="1" applyBorder="1" applyAlignment="1">
      <alignment horizontal="center" vertical="center"/>
    </xf>
    <xf numFmtId="1" fontId="30" fillId="3" borderId="38" xfId="0" applyNumberFormat="1" applyFont="1" applyFill="1" applyBorder="1" applyAlignment="1">
      <alignment horizontal="center" vertical="center"/>
    </xf>
    <xf numFmtId="1" fontId="30" fillId="4" borderId="40" xfId="0" applyNumberFormat="1" applyFont="1" applyFill="1" applyBorder="1" applyAlignment="1">
      <alignment horizontal="center" vertical="center"/>
    </xf>
    <xf numFmtId="165" fontId="30" fillId="4" borderId="31" xfId="0" applyNumberFormat="1" applyFont="1" applyFill="1" applyBorder="1" applyAlignment="1">
      <alignment horizontal="center" vertical="center"/>
    </xf>
    <xf numFmtId="1" fontId="30" fillId="3" borderId="32" xfId="0" applyNumberFormat="1" applyFont="1" applyFill="1" applyBorder="1" applyAlignment="1">
      <alignment horizontal="center" vertical="center"/>
    </xf>
    <xf numFmtId="0" fontId="32" fillId="7" borderId="31" xfId="0" applyFont="1" applyFill="1" applyBorder="1" applyAlignment="1">
      <alignment horizontal="center" vertical="center"/>
    </xf>
    <xf numFmtId="0" fontId="32" fillId="7" borderId="39" xfId="0" applyFont="1" applyFill="1" applyBorder="1" applyAlignment="1">
      <alignment horizontal="center" vertical="center"/>
    </xf>
    <xf numFmtId="9" fontId="32" fillId="7" borderId="40" xfId="1" applyNumberFormat="1" applyFont="1" applyFill="1" applyBorder="1" applyAlignment="1">
      <alignment horizontal="center" vertical="center"/>
    </xf>
    <xf numFmtId="0" fontId="32" fillId="3" borderId="31" xfId="0" applyFont="1" applyFill="1" applyBorder="1" applyAlignment="1">
      <alignment horizontal="center" vertical="center"/>
    </xf>
    <xf numFmtId="0" fontId="32" fillId="3" borderId="38" xfId="0" applyFont="1" applyFill="1" applyBorder="1" applyAlignment="1">
      <alignment horizontal="center" vertical="center"/>
    </xf>
    <xf numFmtId="0" fontId="32" fillId="3" borderId="32" xfId="0" applyFont="1" applyFill="1" applyBorder="1" applyAlignment="1">
      <alignment horizontal="center" vertical="center"/>
    </xf>
    <xf numFmtId="166" fontId="3" fillId="0" borderId="0" xfId="0" applyNumberFormat="1" applyFont="1" applyFill="1" applyBorder="1" applyAlignment="1">
      <alignment horizontal="center" vertical="center"/>
    </xf>
    <xf numFmtId="0" fontId="3" fillId="0" borderId="0" xfId="0" applyFont="1" applyFill="1" applyBorder="1" applyAlignment="1">
      <alignment horizontal="right" vertical="center"/>
    </xf>
    <xf numFmtId="1" fontId="3" fillId="6" borderId="30" xfId="0" applyNumberFormat="1" applyFont="1" applyFill="1" applyBorder="1" applyAlignment="1">
      <alignment horizontal="center" vertical="center"/>
    </xf>
    <xf numFmtId="1" fontId="3" fillId="6" borderId="31" xfId="0" applyNumberFormat="1" applyFont="1" applyFill="1" applyBorder="1" applyAlignment="1">
      <alignment horizontal="center" vertical="center"/>
    </xf>
    <xf numFmtId="1" fontId="3" fillId="6" borderId="38" xfId="0" applyNumberFormat="1" applyFont="1" applyFill="1" applyBorder="1" applyAlignment="1">
      <alignment horizontal="center" vertical="center"/>
    </xf>
    <xf numFmtId="1" fontId="3" fillId="6" borderId="39" xfId="0" applyNumberFormat="1" applyFont="1" applyFill="1" applyBorder="1" applyAlignment="1">
      <alignment horizontal="center" vertical="center"/>
    </xf>
    <xf numFmtId="1" fontId="3" fillId="6" borderId="40" xfId="0" applyNumberFormat="1" applyFont="1" applyFill="1" applyBorder="1" applyAlignment="1">
      <alignment horizontal="center" vertical="center"/>
    </xf>
    <xf numFmtId="1" fontId="0" fillId="0" borderId="0" xfId="0" applyNumberFormat="1"/>
    <xf numFmtId="0" fontId="33" fillId="0" borderId="30" xfId="0" applyFont="1" applyBorder="1" applyAlignment="1">
      <alignment horizontal="center" vertical="center"/>
    </xf>
    <xf numFmtId="0" fontId="33" fillId="0" borderId="31" xfId="0" applyFont="1" applyBorder="1" applyAlignment="1">
      <alignment horizontal="center" vertical="center"/>
    </xf>
    <xf numFmtId="0" fontId="33" fillId="0" borderId="32" xfId="0" applyFont="1" applyBorder="1" applyAlignment="1">
      <alignment horizontal="center" vertical="center"/>
    </xf>
    <xf numFmtId="167" fontId="34" fillId="0" borderId="0" xfId="0" applyNumberFormat="1" applyFont="1" applyFill="1" applyBorder="1" applyAlignment="1">
      <alignment vertical="center"/>
    </xf>
    <xf numFmtId="0" fontId="34" fillId="0" borderId="0" xfId="0" applyFont="1" applyFill="1" applyBorder="1" applyAlignment="1">
      <alignment vertical="center"/>
    </xf>
    <xf numFmtId="0" fontId="34" fillId="0" borderId="0" xfId="0" applyFont="1" applyAlignment="1">
      <alignment horizontal="center" vertical="center"/>
    </xf>
    <xf numFmtId="1" fontId="34" fillId="0" borderId="13" xfId="0" applyNumberFormat="1" applyFont="1" applyFill="1" applyBorder="1" applyAlignment="1">
      <alignment horizontal="center" vertical="center"/>
    </xf>
    <xf numFmtId="1" fontId="34" fillId="3" borderId="13" xfId="0" applyNumberFormat="1" applyFont="1" applyFill="1" applyBorder="1" applyAlignment="1">
      <alignment horizontal="center" vertical="center"/>
    </xf>
    <xf numFmtId="1" fontId="34" fillId="3" borderId="17" xfId="0" applyNumberFormat="1" applyFont="1" applyFill="1" applyBorder="1" applyAlignment="1">
      <alignment horizontal="center" vertical="center"/>
    </xf>
    <xf numFmtId="0" fontId="35" fillId="0" borderId="0" xfId="0" applyFont="1" applyAlignment="1">
      <alignment horizontal="center" vertical="center"/>
    </xf>
    <xf numFmtId="1" fontId="34" fillId="0" borderId="49" xfId="0" applyNumberFormat="1" applyFont="1" applyFill="1" applyBorder="1" applyAlignment="1">
      <alignment horizontal="center" vertical="center"/>
    </xf>
    <xf numFmtId="1" fontId="34" fillId="0" borderId="23" xfId="0" applyNumberFormat="1" applyFont="1" applyFill="1" applyBorder="1" applyAlignment="1">
      <alignment horizontal="center" vertical="center"/>
    </xf>
    <xf numFmtId="1" fontId="34" fillId="0" borderId="26" xfId="0" applyNumberFormat="1" applyFont="1" applyFill="1" applyBorder="1" applyAlignment="1">
      <alignment horizontal="center" vertical="center"/>
    </xf>
    <xf numFmtId="1" fontId="34" fillId="3" borderId="23" xfId="0" applyNumberFormat="1" applyFont="1" applyFill="1" applyBorder="1" applyAlignment="1">
      <alignment horizontal="center" vertical="center"/>
    </xf>
    <xf numFmtId="1" fontId="34" fillId="0" borderId="43" xfId="0" applyNumberFormat="1" applyFont="1" applyFill="1" applyBorder="1" applyAlignment="1">
      <alignment horizontal="center" vertical="center"/>
    </xf>
    <xf numFmtId="1" fontId="34" fillId="3" borderId="43" xfId="0" applyNumberFormat="1" applyFont="1" applyFill="1" applyBorder="1" applyAlignment="1">
      <alignment horizontal="center" vertical="center"/>
    </xf>
    <xf numFmtId="1" fontId="34" fillId="3" borderId="47" xfId="0" applyNumberFormat="1" applyFont="1" applyFill="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10" fillId="0" borderId="36" xfId="0" applyFont="1" applyBorder="1" applyAlignment="1">
      <alignment horizontal="center" vertical="center"/>
    </xf>
    <xf numFmtId="0" fontId="10" fillId="0" borderId="20"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0" fillId="0" borderId="23" xfId="0" applyBorder="1" applyAlignment="1">
      <alignment horizontal="center" vertical="center"/>
    </xf>
    <xf numFmtId="0" fontId="0" fillId="0" borderId="18" xfId="0" applyBorder="1" applyAlignment="1">
      <alignment horizontal="center" vertical="center"/>
    </xf>
    <xf numFmtId="0" fontId="17" fillId="0" borderId="36" xfId="0" applyFont="1" applyBorder="1" applyAlignment="1">
      <alignment horizontal="center" vertical="center"/>
    </xf>
    <xf numFmtId="0" fontId="17" fillId="0" borderId="20"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2" fontId="12" fillId="0" borderId="11" xfId="0" applyNumberFormat="1" applyFont="1" applyFill="1" applyBorder="1" applyAlignment="1" applyProtection="1">
      <alignment horizontal="center" vertical="center" wrapText="1"/>
      <protection locked="0"/>
    </xf>
    <xf numFmtId="0" fontId="13" fillId="0" borderId="20" xfId="0" applyFont="1" applyFill="1" applyBorder="1" applyAlignment="1">
      <alignment horizontal="center" vertical="center"/>
    </xf>
    <xf numFmtId="0" fontId="13" fillId="0" borderId="34" xfId="0" applyFont="1" applyFill="1" applyBorder="1" applyAlignment="1" applyProtection="1">
      <alignment horizontal="center" vertical="center" wrapText="1"/>
      <protection locked="0"/>
    </xf>
    <xf numFmtId="1" fontId="12" fillId="0" borderId="35" xfId="0" applyNumberFormat="1" applyFont="1" applyFill="1" applyBorder="1" applyAlignment="1">
      <alignment horizontal="center" vertical="center"/>
    </xf>
    <xf numFmtId="1" fontId="13" fillId="0" borderId="20" xfId="0" applyNumberFormat="1" applyFont="1" applyFill="1" applyBorder="1" applyAlignment="1">
      <alignment horizontal="center" vertical="center"/>
    </xf>
    <xf numFmtId="1" fontId="12" fillId="0" borderId="34" xfId="0" applyNumberFormat="1" applyFont="1" applyFill="1" applyBorder="1" applyAlignment="1" applyProtection="1">
      <alignment horizontal="center" vertical="center"/>
      <protection locked="0"/>
    </xf>
    <xf numFmtId="1" fontId="12" fillId="0" borderId="20" xfId="0" applyNumberFormat="1" applyFont="1" applyFill="1" applyBorder="1" applyAlignment="1">
      <alignment horizontal="center" vertical="center"/>
    </xf>
    <xf numFmtId="2" fontId="12" fillId="0" borderId="4" xfId="0" applyNumberFormat="1" applyFont="1" applyFill="1" applyBorder="1" applyAlignment="1" applyProtection="1">
      <alignment horizontal="center" vertical="center" wrapText="1"/>
      <protection locked="0"/>
    </xf>
    <xf numFmtId="0" fontId="12" fillId="0" borderId="43" xfId="0" applyFont="1" applyFill="1" applyBorder="1" applyAlignment="1">
      <alignment horizontal="center" vertical="center"/>
    </xf>
    <xf numFmtId="1" fontId="12" fillId="0" borderId="49" xfId="0" applyNumberFormat="1" applyFont="1" applyFill="1" applyBorder="1" applyAlignment="1">
      <alignment horizontal="center" vertical="center"/>
    </xf>
    <xf numFmtId="1" fontId="12" fillId="0" borderId="12" xfId="0" applyNumberFormat="1" applyFont="1" applyFill="1" applyBorder="1" applyAlignment="1">
      <alignment horizontal="center" vertical="center"/>
    </xf>
    <xf numFmtId="1" fontId="12" fillId="0" borderId="15" xfId="0" applyNumberFormat="1" applyFont="1" applyFill="1" applyBorder="1" applyAlignment="1" applyProtection="1">
      <alignment horizontal="center" vertical="center" wrapText="1"/>
    </xf>
    <xf numFmtId="1" fontId="12" fillId="0" borderId="15" xfId="0" applyNumberFormat="1" applyFont="1" applyFill="1" applyBorder="1" applyAlignment="1" applyProtection="1">
      <alignment horizontal="center" vertical="center" wrapText="1"/>
      <protection locked="0"/>
    </xf>
    <xf numFmtId="1" fontId="12" fillId="0" borderId="13" xfId="0" applyNumberFormat="1" applyFont="1" applyFill="1" applyBorder="1" applyAlignment="1" applyProtection="1">
      <alignment horizontal="center" vertical="center" wrapText="1"/>
      <protection locked="0"/>
    </xf>
    <xf numFmtId="0" fontId="37" fillId="0" borderId="0" xfId="0" applyFont="1" applyAlignment="1">
      <alignment horizontal="center" vertical="center"/>
    </xf>
    <xf numFmtId="0" fontId="37" fillId="0" borderId="0" xfId="0" applyFont="1" applyAlignment="1">
      <alignment vertical="center" wrapText="1"/>
    </xf>
    <xf numFmtId="0" fontId="41" fillId="0" borderId="0" xfId="0" applyFont="1"/>
    <xf numFmtId="0" fontId="38" fillId="0" borderId="0" xfId="0" applyFont="1" applyAlignment="1">
      <alignment vertical="center"/>
    </xf>
    <xf numFmtId="0" fontId="41" fillId="0" borderId="0" xfId="0" applyFont="1" applyAlignment="1">
      <alignment vertical="center"/>
    </xf>
    <xf numFmtId="0" fontId="37" fillId="0" borderId="0" xfId="0" applyFont="1" applyAlignment="1">
      <alignmen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37" fillId="2" borderId="0" xfId="0" applyFont="1" applyFill="1" applyBorder="1" applyAlignment="1">
      <alignment vertical="center"/>
    </xf>
    <xf numFmtId="0" fontId="38" fillId="2" borderId="0" xfId="0" applyFont="1" applyFill="1" applyBorder="1" applyAlignment="1">
      <alignment horizontal="left" vertical="center"/>
    </xf>
    <xf numFmtId="0" fontId="38" fillId="2" borderId="0" xfId="0" applyFont="1" applyFill="1" applyBorder="1" applyAlignment="1">
      <alignment vertical="center"/>
    </xf>
    <xf numFmtId="0" fontId="37" fillId="2" borderId="0" xfId="0" applyFont="1" applyFill="1" applyAlignment="1">
      <alignment vertical="top"/>
    </xf>
    <xf numFmtId="0" fontId="38" fillId="2" borderId="0" xfId="0" applyFont="1" applyFill="1" applyAlignment="1">
      <alignment horizontal="left"/>
    </xf>
    <xf numFmtId="0" fontId="37" fillId="2" borderId="0" xfId="0" applyFont="1" applyFill="1"/>
    <xf numFmtId="0" fontId="37" fillId="2" borderId="0" xfId="0" applyFont="1" applyFill="1" applyBorder="1"/>
    <xf numFmtId="0" fontId="41" fillId="2" borderId="0" xfId="0" applyFont="1" applyFill="1"/>
    <xf numFmtId="0" fontId="37" fillId="2" borderId="0" xfId="0" applyFont="1" applyFill="1" applyAlignment="1">
      <alignment horizontal="center" vertical="top"/>
    </xf>
    <xf numFmtId="0" fontId="37" fillId="2" borderId="0" xfId="0" applyFont="1" applyFill="1" applyAlignment="1">
      <alignment horizontal="left" vertical="top"/>
    </xf>
    <xf numFmtId="0" fontId="42" fillId="2" borderId="0" xfId="0" applyFont="1" applyFill="1" applyBorder="1" applyAlignment="1">
      <alignment horizontal="center" vertical="top" wrapText="1"/>
    </xf>
    <xf numFmtId="0" fontId="38" fillId="2" borderId="0" xfId="0" applyFont="1" applyFill="1" applyBorder="1"/>
    <xf numFmtId="0" fontId="38" fillId="2" borderId="0" xfId="0" applyFont="1" applyFill="1"/>
    <xf numFmtId="0" fontId="41" fillId="0" borderId="0" xfId="0" applyFont="1" applyBorder="1"/>
    <xf numFmtId="0" fontId="0" fillId="0" borderId="0" xfId="0" applyBorder="1" applyAlignment="1">
      <alignment vertical="center"/>
    </xf>
    <xf numFmtId="0" fontId="37" fillId="0" borderId="0" xfId="0" applyFont="1" applyBorder="1"/>
    <xf numFmtId="0" fontId="37" fillId="0" borderId="0" xfId="0" applyFont="1"/>
    <xf numFmtId="0" fontId="38" fillId="2" borderId="74" xfId="0" applyFont="1" applyFill="1" applyBorder="1" applyAlignment="1">
      <alignment horizontal="center"/>
    </xf>
    <xf numFmtId="0" fontId="37" fillId="0" borderId="0" xfId="0" applyFont="1" applyFill="1" applyBorder="1" applyAlignment="1">
      <alignment horizontal="center" vertical="center"/>
    </xf>
    <xf numFmtId="0" fontId="37" fillId="0" borderId="0" xfId="0" applyFont="1" applyAlignment="1">
      <alignment horizontal="center"/>
    </xf>
    <xf numFmtId="0" fontId="38" fillId="2" borderId="69" xfId="0" applyFont="1" applyFill="1" applyBorder="1" applyAlignment="1">
      <alignment horizontal="center"/>
    </xf>
    <xf numFmtId="0" fontId="37" fillId="0" borderId="0" xfId="0" applyFont="1" applyBorder="1" applyAlignment="1">
      <alignment horizontal="center" vertical="center"/>
    </xf>
    <xf numFmtId="0" fontId="38" fillId="2" borderId="72" xfId="0" applyFont="1" applyFill="1" applyBorder="1" applyAlignment="1">
      <alignment horizontal="center"/>
    </xf>
    <xf numFmtId="0" fontId="37" fillId="0" borderId="0" xfId="0" applyFont="1" applyFill="1" applyAlignment="1">
      <alignment horizontal="center"/>
    </xf>
    <xf numFmtId="0" fontId="37" fillId="0" borderId="0" xfId="0" applyFont="1" applyFill="1" applyBorder="1"/>
    <xf numFmtId="0" fontId="37" fillId="0" borderId="0" xfId="0" applyFont="1" applyFill="1"/>
    <xf numFmtId="0" fontId="38" fillId="0" borderId="0" xfId="0" applyFont="1" applyFill="1"/>
    <xf numFmtId="0" fontId="38" fillId="2" borderId="39" xfId="0" applyFont="1" applyFill="1" applyBorder="1" applyAlignment="1">
      <alignment horizontal="center" vertical="center" textRotation="90" wrapText="1"/>
    </xf>
    <xf numFmtId="0" fontId="38" fillId="2" borderId="0" xfId="0" applyFont="1" applyFill="1" applyBorder="1" applyAlignment="1">
      <alignment horizontal="center" vertical="center" textRotation="90" wrapText="1"/>
    </xf>
    <xf numFmtId="0" fontId="38" fillId="2" borderId="34" xfId="0" applyFont="1" applyFill="1" applyBorder="1" applyAlignment="1">
      <alignment horizontal="center" vertical="center"/>
    </xf>
    <xf numFmtId="0" fontId="38" fillId="2" borderId="0" xfId="0" applyFont="1" applyFill="1" applyBorder="1" applyAlignment="1">
      <alignment horizontal="center"/>
    </xf>
    <xf numFmtId="0" fontId="38" fillId="2" borderId="15" xfId="0" applyFont="1" applyFill="1" applyBorder="1" applyAlignment="1">
      <alignment horizontal="center" vertical="center"/>
    </xf>
    <xf numFmtId="0" fontId="41" fillId="8" borderId="0" xfId="0" applyFont="1" applyFill="1"/>
    <xf numFmtId="0" fontId="4" fillId="0" borderId="13" xfId="0" applyFont="1" applyBorder="1" applyAlignment="1">
      <alignment horizontal="center" vertical="center"/>
    </xf>
    <xf numFmtId="0" fontId="4" fillId="3" borderId="13"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6" xfId="0" applyFont="1" applyBorder="1" applyAlignment="1">
      <alignment horizontal="center" vertical="center"/>
    </xf>
    <xf numFmtId="0" fontId="3" fillId="3" borderId="31" xfId="0" applyFont="1" applyFill="1" applyBorder="1" applyAlignment="1">
      <alignment horizontal="center" vertical="center"/>
    </xf>
    <xf numFmtId="0" fontId="12" fillId="0" borderId="24" xfId="2" applyFont="1" applyFill="1" applyBorder="1" applyAlignment="1" applyProtection="1">
      <alignment horizontal="left" vertical="center" wrapText="1"/>
      <protection locked="0"/>
    </xf>
    <xf numFmtId="0" fontId="12" fillId="0" borderId="23" xfId="2" applyFont="1" applyFill="1" applyBorder="1" applyAlignment="1" applyProtection="1">
      <alignment horizontal="center" vertical="center"/>
      <protection locked="0"/>
    </xf>
    <xf numFmtId="0" fontId="12" fillId="0" borderId="24" xfId="2" applyFont="1" applyFill="1" applyBorder="1" applyAlignment="1" applyProtection="1">
      <alignment horizontal="center" vertical="center"/>
      <protection locked="0"/>
    </xf>
    <xf numFmtId="0" fontId="13" fillId="0" borderId="25" xfId="2" applyFont="1" applyFill="1" applyBorder="1" applyAlignment="1" applyProtection="1">
      <alignment horizontal="center" vertical="center"/>
      <protection locked="0"/>
    </xf>
    <xf numFmtId="1" fontId="12" fillId="0" borderId="26" xfId="2" applyNumberFormat="1" applyFont="1" applyFill="1" applyBorder="1" applyAlignment="1">
      <alignment horizontal="center" vertical="center"/>
    </xf>
    <xf numFmtId="1" fontId="21" fillId="2" borderId="23" xfId="0" applyNumberFormat="1" applyFont="1" applyFill="1" applyBorder="1" applyAlignment="1">
      <alignment horizontal="center" vertical="center"/>
    </xf>
    <xf numFmtId="0" fontId="12" fillId="0" borderId="26" xfId="2" applyFont="1" applyFill="1" applyBorder="1" applyAlignment="1" applyProtection="1">
      <alignment horizontal="center" vertical="center"/>
      <protection locked="0"/>
    </xf>
    <xf numFmtId="0" fontId="44" fillId="4" borderId="31" xfId="0" applyFont="1" applyFill="1" applyBorder="1" applyAlignment="1">
      <alignment horizontal="center" vertical="center"/>
    </xf>
    <xf numFmtId="0" fontId="35" fillId="0" borderId="50" xfId="0" applyFont="1" applyFill="1" applyBorder="1" applyAlignment="1" applyProtection="1">
      <alignment vertical="center" wrapText="1"/>
      <protection locked="0"/>
    </xf>
    <xf numFmtId="1" fontId="21" fillId="0" borderId="13" xfId="0" applyNumberFormat="1" applyFont="1" applyFill="1" applyBorder="1" applyAlignment="1">
      <alignment horizontal="center" vertical="center"/>
    </xf>
    <xf numFmtId="0" fontId="0" fillId="0" borderId="0" xfId="0" applyFill="1"/>
    <xf numFmtId="2" fontId="18" fillId="0" borderId="11" xfId="0" applyNumberFormat="1" applyFont="1" applyFill="1" applyBorder="1" applyAlignment="1" applyProtection="1">
      <alignment horizontal="center" vertical="center" wrapText="1"/>
      <protection locked="0"/>
    </xf>
    <xf numFmtId="9" fontId="4" fillId="0" borderId="0" xfId="1" applyFont="1" applyFill="1" applyAlignment="1">
      <alignment vertical="center"/>
    </xf>
    <xf numFmtId="0" fontId="17" fillId="0" borderId="4"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17" fillId="0" borderId="11" xfId="0" applyFont="1" applyFill="1" applyBorder="1" applyAlignment="1">
      <alignment horizontal="center" vertical="center"/>
    </xf>
    <xf numFmtId="0" fontId="17" fillId="0" borderId="13" xfId="0" applyFont="1" applyFill="1" applyBorder="1" applyAlignment="1">
      <alignment horizontal="center" vertical="center"/>
    </xf>
    <xf numFmtId="0" fontId="0" fillId="0" borderId="13" xfId="0" applyFill="1" applyBorder="1" applyAlignment="1">
      <alignment horizontal="center" vertical="center"/>
    </xf>
    <xf numFmtId="0" fontId="0" fillId="0" borderId="17" xfId="0" applyFill="1" applyBorder="1" applyAlignment="1">
      <alignment horizontal="center" vertical="center"/>
    </xf>
    <xf numFmtId="0" fontId="17" fillId="0" borderId="54" xfId="0" applyFont="1" applyFill="1" applyBorder="1" applyAlignment="1">
      <alignment horizontal="center" vertical="center"/>
    </xf>
    <xf numFmtId="0" fontId="17" fillId="0" borderId="43" xfId="0" applyFont="1" applyFill="1" applyBorder="1" applyAlignment="1">
      <alignment horizontal="center" vertical="center"/>
    </xf>
    <xf numFmtId="0" fontId="0" fillId="0" borderId="43" xfId="0" applyFill="1" applyBorder="1" applyAlignment="1">
      <alignment horizontal="center" vertical="center"/>
    </xf>
    <xf numFmtId="0" fontId="0" fillId="0" borderId="47" xfId="0" applyFill="1" applyBorder="1" applyAlignment="1">
      <alignment horizontal="center" vertical="center"/>
    </xf>
    <xf numFmtId="165" fontId="12" fillId="0" borderId="35" xfId="0" applyNumberFormat="1" applyFont="1" applyFill="1" applyBorder="1" applyAlignment="1">
      <alignment horizontal="center" vertical="center"/>
    </xf>
    <xf numFmtId="165" fontId="12" fillId="0" borderId="20" xfId="0" applyNumberFormat="1" applyFont="1" applyFill="1" applyBorder="1" applyAlignment="1">
      <alignment horizontal="center" vertical="center"/>
    </xf>
    <xf numFmtId="0" fontId="12" fillId="0" borderId="50" xfId="0" applyFont="1" applyFill="1" applyBorder="1" applyAlignment="1" applyProtection="1">
      <alignment vertical="center" wrapText="1"/>
      <protection locked="0"/>
    </xf>
    <xf numFmtId="165" fontId="12" fillId="0" borderId="16" xfId="0" applyNumberFormat="1" applyFont="1" applyFill="1" applyBorder="1" applyAlignment="1" applyProtection="1">
      <alignment horizontal="center" vertical="center"/>
      <protection locked="0"/>
    </xf>
    <xf numFmtId="165" fontId="12" fillId="0" borderId="13" xfId="0" applyNumberFormat="1" applyFont="1" applyFill="1" applyBorder="1" applyAlignment="1" applyProtection="1">
      <alignment horizontal="center" vertical="center"/>
      <protection locked="0"/>
    </xf>
    <xf numFmtId="1" fontId="12" fillId="0" borderId="16" xfId="0" applyNumberFormat="1" applyFont="1" applyFill="1" applyBorder="1" applyAlignment="1" applyProtection="1">
      <alignment horizontal="center" vertical="center" wrapText="1"/>
      <protection locked="0"/>
    </xf>
    <xf numFmtId="165" fontId="13" fillId="0" borderId="16" xfId="0" applyNumberFormat="1" applyFont="1" applyFill="1" applyBorder="1" applyAlignment="1">
      <alignment horizontal="center" vertical="center"/>
    </xf>
    <xf numFmtId="0" fontId="35" fillId="0" borderId="13" xfId="0" applyFont="1" applyFill="1" applyBorder="1" applyAlignment="1">
      <alignment horizontal="center" vertical="center"/>
    </xf>
    <xf numFmtId="0" fontId="35" fillId="0" borderId="50" xfId="4" applyFont="1" applyFill="1" applyBorder="1" applyAlignment="1" applyProtection="1">
      <alignment vertical="center" wrapText="1"/>
      <protection locked="0"/>
    </xf>
    <xf numFmtId="0" fontId="25" fillId="0" borderId="50" xfId="4" applyFont="1" applyFill="1" applyBorder="1" applyAlignment="1" applyProtection="1">
      <alignment vertical="center" wrapText="1"/>
      <protection locked="0"/>
    </xf>
    <xf numFmtId="0" fontId="12" fillId="0" borderId="10" xfId="0" applyFont="1" applyFill="1" applyBorder="1" applyAlignment="1" applyProtection="1">
      <alignment horizontal="left" vertical="center" wrapText="1"/>
      <protection locked="0"/>
    </xf>
    <xf numFmtId="0" fontId="12" fillId="0" borderId="36" xfId="0" applyFont="1" applyFill="1" applyBorder="1" applyAlignment="1" applyProtection="1">
      <alignment horizontal="center" vertical="center"/>
      <protection locked="0"/>
    </xf>
    <xf numFmtId="0" fontId="13" fillId="0" borderId="35" xfId="0" applyFont="1" applyFill="1" applyBorder="1" applyAlignment="1">
      <alignment vertical="center"/>
    </xf>
    <xf numFmtId="0" fontId="12" fillId="0" borderId="11" xfId="0" applyFont="1" applyFill="1" applyBorder="1" applyAlignment="1" applyProtection="1">
      <alignment horizontal="center" vertical="center"/>
      <protection locked="0"/>
    </xf>
    <xf numFmtId="1" fontId="3" fillId="0" borderId="6" xfId="0" applyNumberFormat="1" applyFont="1" applyFill="1" applyBorder="1" applyAlignment="1">
      <alignment horizontal="center" vertical="center"/>
    </xf>
    <xf numFmtId="0" fontId="13" fillId="3" borderId="20" xfId="2" applyFont="1" applyFill="1" applyBorder="1" applyAlignment="1">
      <alignment horizontal="center" vertical="center"/>
    </xf>
    <xf numFmtId="0" fontId="12" fillId="3" borderId="13" xfId="2" applyFont="1" applyFill="1" applyBorder="1" applyAlignment="1" applyProtection="1">
      <alignment horizontal="center" vertical="center"/>
      <protection locked="0"/>
    </xf>
    <xf numFmtId="0" fontId="12" fillId="3" borderId="23" xfId="2" applyFont="1" applyFill="1" applyBorder="1" applyAlignment="1" applyProtection="1">
      <alignment horizontal="center" vertical="center"/>
      <protection locked="0"/>
    </xf>
    <xf numFmtId="0" fontId="13" fillId="3" borderId="21" xfId="2" applyFont="1" applyFill="1" applyBorder="1" applyAlignment="1">
      <alignment horizontal="center" vertical="center"/>
    </xf>
    <xf numFmtId="0" fontId="12" fillId="3" borderId="17" xfId="2" applyFont="1" applyFill="1" applyBorder="1" applyAlignment="1" applyProtection="1">
      <alignment horizontal="center" vertical="center"/>
      <protection locked="0"/>
    </xf>
    <xf numFmtId="0" fontId="12" fillId="3" borderId="18" xfId="2" applyFont="1" applyFill="1" applyBorder="1" applyAlignment="1" applyProtection="1">
      <alignment horizontal="center" vertical="center"/>
      <protection locked="0"/>
    </xf>
    <xf numFmtId="1" fontId="12" fillId="3" borderId="20" xfId="2" applyNumberFormat="1" applyFont="1" applyFill="1" applyBorder="1" applyAlignment="1" applyProtection="1">
      <alignment horizontal="center" vertical="center"/>
      <protection locked="0"/>
    </xf>
    <xf numFmtId="1" fontId="12" fillId="3" borderId="33" xfId="2" applyNumberFormat="1" applyFont="1" applyFill="1" applyBorder="1" applyAlignment="1" applyProtection="1">
      <alignment horizontal="center" vertical="center"/>
      <protection locked="0"/>
    </xf>
    <xf numFmtId="1" fontId="12" fillId="3" borderId="13" xfId="2" applyNumberFormat="1" applyFont="1" applyFill="1" applyBorder="1" applyAlignment="1" applyProtection="1">
      <alignment horizontal="center" vertical="center"/>
      <protection locked="0"/>
    </xf>
    <xf numFmtId="1" fontId="12" fillId="3" borderId="14" xfId="2" applyNumberFormat="1" applyFont="1" applyFill="1" applyBorder="1" applyAlignment="1" applyProtection="1">
      <alignment horizontal="center" vertical="center"/>
      <protection locked="0"/>
    </xf>
    <xf numFmtId="1" fontId="12" fillId="3" borderId="23" xfId="2" applyNumberFormat="1" applyFont="1" applyFill="1" applyBorder="1" applyAlignment="1" applyProtection="1">
      <alignment horizontal="center" vertical="center"/>
      <protection locked="0"/>
    </xf>
    <xf numFmtId="1" fontId="12" fillId="3" borderId="24" xfId="2" applyNumberFormat="1" applyFont="1" applyFill="1" applyBorder="1" applyAlignment="1" applyProtection="1">
      <alignment horizontal="center" vertical="center"/>
      <protection locked="0"/>
    </xf>
    <xf numFmtId="0" fontId="19" fillId="3" borderId="13" xfId="0" applyFont="1" applyFill="1" applyBorder="1" applyAlignment="1" applyProtection="1">
      <alignment horizontal="center" vertical="center" wrapText="1"/>
      <protection locked="0"/>
    </xf>
    <xf numFmtId="0" fontId="20" fillId="3" borderId="13" xfId="0" applyFont="1" applyFill="1" applyBorder="1" applyAlignment="1" applyProtection="1">
      <alignment horizontal="center" vertical="center" wrapText="1"/>
      <protection locked="0"/>
    </xf>
    <xf numFmtId="0" fontId="20" fillId="3" borderId="23" xfId="0" applyFont="1" applyFill="1" applyBorder="1" applyAlignment="1" applyProtection="1">
      <alignment horizontal="center" vertical="center" wrapText="1"/>
      <protection locked="0"/>
    </xf>
    <xf numFmtId="0" fontId="19" fillId="3" borderId="17" xfId="0" applyFont="1" applyFill="1" applyBorder="1" applyAlignment="1" applyProtection="1">
      <alignment horizontal="center" vertical="center" wrapText="1"/>
      <protection locked="0"/>
    </xf>
    <xf numFmtId="0" fontId="19" fillId="3" borderId="20" xfId="0" applyFont="1" applyFill="1" applyBorder="1" applyAlignment="1" applyProtection="1">
      <alignment horizontal="center" vertical="center" wrapText="1"/>
      <protection locked="0"/>
    </xf>
    <xf numFmtId="0" fontId="19" fillId="3" borderId="21"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wrapText="1"/>
      <protection locked="0"/>
    </xf>
    <xf numFmtId="0" fontId="20" fillId="3" borderId="18" xfId="0" applyFont="1" applyFill="1" applyBorder="1" applyAlignment="1" applyProtection="1">
      <alignment horizontal="center" vertical="center" wrapText="1"/>
      <protection locked="0"/>
    </xf>
    <xf numFmtId="1" fontId="12" fillId="3" borderId="20" xfId="0" applyNumberFormat="1" applyFont="1" applyFill="1" applyBorder="1" applyAlignment="1">
      <alignment horizontal="center" vertical="center"/>
    </xf>
    <xf numFmtId="1" fontId="12" fillId="3" borderId="13" xfId="0" applyNumberFormat="1" applyFont="1" applyFill="1" applyBorder="1" applyAlignment="1">
      <alignment horizontal="center" vertical="center"/>
    </xf>
    <xf numFmtId="1" fontId="12" fillId="3" borderId="6" xfId="0" applyNumberFormat="1" applyFont="1" applyFill="1" applyBorder="1" applyAlignment="1">
      <alignment horizontal="center" vertical="center"/>
    </xf>
    <xf numFmtId="1" fontId="12" fillId="3" borderId="7" xfId="0" applyNumberFormat="1" applyFont="1" applyFill="1" applyBorder="1" applyAlignment="1">
      <alignment horizontal="center" vertical="center"/>
    </xf>
    <xf numFmtId="1" fontId="12" fillId="3" borderId="14" xfId="0" applyNumberFormat="1" applyFont="1" applyFill="1" applyBorder="1" applyAlignment="1">
      <alignment horizontal="center" vertical="center"/>
    </xf>
    <xf numFmtId="1" fontId="12" fillId="3" borderId="43" xfId="0" applyNumberFormat="1" applyFont="1" applyFill="1" applyBorder="1" applyAlignment="1">
      <alignment horizontal="center" vertical="center"/>
    </xf>
    <xf numFmtId="1" fontId="12" fillId="3" borderId="44" xfId="0" applyNumberFormat="1" applyFont="1" applyFill="1" applyBorder="1" applyAlignment="1">
      <alignment horizontal="center" vertical="center"/>
    </xf>
    <xf numFmtId="1" fontId="12" fillId="3" borderId="33" xfId="0" applyNumberFormat="1" applyFont="1" applyFill="1" applyBorder="1" applyAlignment="1">
      <alignment horizontal="center" vertical="center"/>
    </xf>
    <xf numFmtId="1" fontId="12" fillId="3" borderId="17" xfId="0" applyNumberFormat="1" applyFont="1" applyFill="1" applyBorder="1" applyAlignment="1">
      <alignment horizontal="center" vertical="center"/>
    </xf>
    <xf numFmtId="1" fontId="12" fillId="3" borderId="9" xfId="0" applyNumberFormat="1" applyFont="1" applyFill="1" applyBorder="1" applyAlignment="1">
      <alignment horizontal="center" vertical="center"/>
    </xf>
    <xf numFmtId="1" fontId="12" fillId="3" borderId="47" xfId="0" applyNumberFormat="1" applyFont="1" applyFill="1" applyBorder="1" applyAlignment="1">
      <alignment horizontal="center" vertical="center"/>
    </xf>
    <xf numFmtId="1" fontId="12" fillId="3" borderId="21" xfId="0" applyNumberFormat="1" applyFont="1" applyFill="1" applyBorder="1" applyAlignment="1">
      <alignment horizontal="center" vertical="center"/>
    </xf>
    <xf numFmtId="0" fontId="38" fillId="2" borderId="25" xfId="0" applyFont="1" applyFill="1" applyBorder="1" applyAlignment="1">
      <alignment horizontal="center" vertical="center"/>
    </xf>
    <xf numFmtId="0" fontId="38" fillId="2" borderId="39" xfId="0" applyFont="1" applyFill="1" applyBorder="1" applyAlignment="1">
      <alignment horizontal="center" vertical="center"/>
    </xf>
    <xf numFmtId="0" fontId="37" fillId="8" borderId="0" xfId="0" applyFont="1" applyFill="1"/>
    <xf numFmtId="0" fontId="35" fillId="0" borderId="0" xfId="0" applyFont="1" applyAlignment="1">
      <alignment vertical="center"/>
    </xf>
    <xf numFmtId="0" fontId="3" fillId="3" borderId="31" xfId="0" applyFont="1" applyFill="1" applyBorder="1" applyAlignment="1">
      <alignment horizontal="center" vertical="center"/>
    </xf>
    <xf numFmtId="1" fontId="34" fillId="9" borderId="12" xfId="0" applyNumberFormat="1" applyFont="1" applyFill="1" applyBorder="1" applyAlignment="1">
      <alignment horizontal="center" vertical="center"/>
    </xf>
    <xf numFmtId="1" fontId="34" fillId="9" borderId="13" xfId="0" applyNumberFormat="1" applyFont="1" applyFill="1" applyBorder="1" applyAlignment="1">
      <alignment horizontal="center" vertical="center"/>
    </xf>
    <xf numFmtId="0" fontId="28" fillId="9" borderId="31" xfId="0" applyFont="1" applyFill="1" applyBorder="1" applyAlignment="1">
      <alignment horizontal="center" vertical="center"/>
    </xf>
    <xf numFmtId="0" fontId="17" fillId="0" borderId="37" xfId="0" applyFont="1" applyFill="1" applyBorder="1" applyAlignment="1">
      <alignment horizontal="center" vertical="center"/>
    </xf>
    <xf numFmtId="0" fontId="17"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19" xfId="0" applyFill="1" applyBorder="1" applyAlignment="1">
      <alignment horizontal="center" vertical="center"/>
    </xf>
    <xf numFmtId="0" fontId="13" fillId="0" borderId="17" xfId="0" applyFont="1" applyFill="1" applyBorder="1" applyAlignment="1">
      <alignment horizontal="center" vertical="center"/>
    </xf>
    <xf numFmtId="0" fontId="13" fillId="0" borderId="47" xfId="0" applyFont="1" applyFill="1" applyBorder="1" applyAlignment="1">
      <alignment horizontal="center" vertical="center"/>
    </xf>
    <xf numFmtId="0" fontId="33" fillId="9" borderId="31"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20" xfId="0" applyFont="1" applyFill="1" applyBorder="1" applyAlignment="1">
      <alignment horizontal="center" vertical="center"/>
    </xf>
    <xf numFmtId="0" fontId="17" fillId="9" borderId="20" xfId="0" applyFont="1" applyFill="1" applyBorder="1" applyAlignment="1">
      <alignment horizontal="center" vertical="center"/>
    </xf>
    <xf numFmtId="0" fontId="10" fillId="0" borderId="54" xfId="0" applyFont="1" applyBorder="1" applyAlignment="1">
      <alignment horizontal="center" vertical="center"/>
    </xf>
    <xf numFmtId="0" fontId="10" fillId="0" borderId="43" xfId="0" applyFont="1" applyBorder="1" applyAlignment="1">
      <alignment horizontal="center" vertical="center"/>
    </xf>
    <xf numFmtId="0" fontId="9" fillId="0" borderId="43" xfId="0" applyFont="1" applyBorder="1" applyAlignment="1">
      <alignment horizontal="center" vertical="center"/>
    </xf>
    <xf numFmtId="0" fontId="9" fillId="0" borderId="47" xfId="0" applyFont="1" applyBorder="1" applyAlignment="1">
      <alignment horizontal="center" vertical="center"/>
    </xf>
    <xf numFmtId="0" fontId="37" fillId="8" borderId="0" xfId="0" applyFont="1" applyFill="1" applyAlignment="1">
      <alignment vertical="center"/>
    </xf>
    <xf numFmtId="0" fontId="20" fillId="0" borderId="12" xfId="0" applyFont="1" applyFill="1" applyBorder="1" applyAlignment="1" applyProtection="1">
      <alignment vertical="center" wrapText="1"/>
      <protection locked="0"/>
    </xf>
    <xf numFmtId="0" fontId="20" fillId="0" borderId="66" xfId="0" applyFont="1" applyFill="1" applyBorder="1" applyAlignment="1" applyProtection="1">
      <alignment vertical="center" wrapText="1"/>
      <protection locked="0"/>
    </xf>
    <xf numFmtId="1" fontId="19" fillId="0" borderId="49" xfId="0" applyNumberFormat="1" applyFont="1" applyFill="1" applyBorder="1" applyAlignment="1">
      <alignment horizontal="center" vertical="center"/>
    </xf>
    <xf numFmtId="1" fontId="19" fillId="0" borderId="41" xfId="0" applyNumberFormat="1" applyFont="1" applyFill="1" applyBorder="1" applyAlignment="1" applyProtection="1">
      <alignment horizontal="center" vertical="center" wrapText="1"/>
      <protection locked="0"/>
    </xf>
    <xf numFmtId="0" fontId="19" fillId="0" borderId="23" xfId="0" applyFont="1" applyFill="1" applyBorder="1" applyAlignment="1" applyProtection="1">
      <alignment horizontal="center" vertical="center" wrapText="1"/>
      <protection locked="0"/>
    </xf>
    <xf numFmtId="0" fontId="15" fillId="9" borderId="31"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0" xfId="0" applyFont="1" applyFill="1"/>
    <xf numFmtId="0" fontId="45" fillId="0" borderId="34" xfId="0" applyFont="1" applyFill="1" applyBorder="1" applyAlignment="1">
      <alignment horizontal="center" vertical="center" wrapText="1"/>
    </xf>
    <xf numFmtId="1" fontId="19" fillId="0" borderId="13" xfId="0" applyNumberFormat="1" applyFont="1" applyFill="1" applyBorder="1" applyAlignment="1">
      <alignment horizontal="center" vertical="center"/>
    </xf>
    <xf numFmtId="0" fontId="0" fillId="0" borderId="13" xfId="0" applyFont="1" applyFill="1" applyBorder="1" applyAlignment="1">
      <alignment horizontal="center" vertical="center"/>
    </xf>
    <xf numFmtId="0" fontId="0" fillId="0" borderId="17" xfId="0" applyFont="1" applyFill="1" applyBorder="1" applyAlignment="1">
      <alignment horizontal="center" vertical="center"/>
    </xf>
    <xf numFmtId="0" fontId="45" fillId="0" borderId="15" xfId="0" applyFont="1" applyFill="1" applyBorder="1" applyAlignment="1">
      <alignment horizontal="center" vertical="center" wrapText="1"/>
    </xf>
    <xf numFmtId="0" fontId="45" fillId="0" borderId="41" xfId="0" applyFont="1" applyFill="1" applyBorder="1" applyAlignment="1">
      <alignment horizontal="center" vertical="center" wrapText="1"/>
    </xf>
    <xf numFmtId="1" fontId="19" fillId="0" borderId="12"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47" xfId="0" applyFont="1" applyFill="1" applyBorder="1" applyAlignment="1">
      <alignment horizontal="center" vertical="center"/>
    </xf>
    <xf numFmtId="0" fontId="37" fillId="0" borderId="0" xfId="0" applyFont="1" applyFill="1" applyBorder="1" applyAlignment="1">
      <alignment horizontal="left"/>
    </xf>
    <xf numFmtId="0" fontId="37" fillId="0" borderId="0" xfId="0" applyFont="1" applyFill="1" applyBorder="1" applyAlignment="1">
      <alignment horizontal="center"/>
    </xf>
    <xf numFmtId="0" fontId="36" fillId="0" borderId="0" xfId="0" applyFont="1" applyFill="1" applyAlignment="1">
      <alignment horizontal="left" vertical="center"/>
    </xf>
    <xf numFmtId="165" fontId="3" fillId="6" borderId="31" xfId="0" applyNumberFormat="1" applyFont="1" applyFill="1" applyBorder="1" applyAlignment="1">
      <alignment horizontal="center" vertical="center"/>
    </xf>
    <xf numFmtId="9" fontId="4" fillId="11" borderId="0" xfId="1" applyFont="1" applyFill="1" applyAlignment="1">
      <alignment vertical="center"/>
    </xf>
    <xf numFmtId="0" fontId="24" fillId="0" borderId="0" xfId="0" applyFont="1" applyFill="1" applyAlignment="1">
      <alignment vertical="center"/>
    </xf>
    <xf numFmtId="0" fontId="9" fillId="0" borderId="0" xfId="0" applyFont="1" applyFill="1"/>
    <xf numFmtId="0" fontId="36" fillId="0" borderId="0" xfId="0" applyFont="1" applyFill="1" applyBorder="1" applyAlignment="1">
      <alignment horizontal="left" vertical="center"/>
    </xf>
    <xf numFmtId="0" fontId="35"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36" fillId="0" borderId="0" xfId="0" applyFont="1" applyFill="1" applyAlignment="1">
      <alignment vertical="center"/>
    </xf>
    <xf numFmtId="0" fontId="4" fillId="0" borderId="0" xfId="0" applyFont="1" applyFill="1" applyAlignment="1">
      <alignment vertical="center"/>
    </xf>
    <xf numFmtId="0" fontId="34" fillId="0" borderId="0" xfId="0" applyFont="1" applyFill="1" applyAlignment="1">
      <alignment vertical="center"/>
    </xf>
    <xf numFmtId="0" fontId="4" fillId="0" borderId="0" xfId="0" applyFont="1" applyFill="1" applyAlignment="1">
      <alignment horizontal="center" vertical="center"/>
    </xf>
    <xf numFmtId="0" fontId="35" fillId="0" borderId="0" xfId="0" applyFont="1" applyFill="1" applyBorder="1" applyAlignment="1">
      <alignment vertical="center"/>
    </xf>
    <xf numFmtId="0" fontId="35" fillId="0" borderId="0" xfId="0" applyFont="1" applyFill="1" applyAlignment="1">
      <alignment horizontal="left" vertical="center"/>
    </xf>
    <xf numFmtId="0" fontId="35" fillId="0" borderId="0" xfId="0" applyFont="1" applyFill="1" applyAlignment="1">
      <alignment vertical="center"/>
    </xf>
    <xf numFmtId="0" fontId="6" fillId="0" borderId="0" xfId="0" applyFont="1" applyFill="1" applyAlignment="1">
      <alignment vertical="center"/>
    </xf>
    <xf numFmtId="0" fontId="34"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3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54" xfId="0" applyFont="1" applyFill="1" applyBorder="1" applyAlignment="1" applyProtection="1">
      <alignment horizontal="center" vertical="center"/>
      <protection locked="0"/>
    </xf>
    <xf numFmtId="0" fontId="12" fillId="0" borderId="46" xfId="0" applyFont="1" applyFill="1" applyBorder="1" applyAlignment="1" applyProtection="1">
      <alignment horizontal="left" vertical="center" wrapText="1"/>
      <protection locked="0"/>
    </xf>
    <xf numFmtId="0" fontId="13" fillId="0" borderId="51" xfId="4" applyFont="1" applyFill="1" applyBorder="1" applyAlignment="1">
      <alignment horizontal="center" vertical="center"/>
    </xf>
    <xf numFmtId="0" fontId="6" fillId="0" borderId="58" xfId="7" applyFont="1" applyFill="1" applyBorder="1" applyAlignment="1">
      <alignment horizontal="centerContinuous"/>
    </xf>
    <xf numFmtId="0" fontId="6" fillId="0" borderId="42" xfId="7" applyFont="1" applyFill="1" applyBorder="1" applyAlignment="1">
      <alignment horizontal="centerContinuous"/>
    </xf>
    <xf numFmtId="0" fontId="6" fillId="0" borderId="78" xfId="7" applyFont="1" applyFill="1" applyBorder="1" applyAlignment="1">
      <alignment horizontal="centerContinuous"/>
    </xf>
    <xf numFmtId="0" fontId="6" fillId="0" borderId="45" xfId="7" applyFont="1" applyFill="1" applyBorder="1" applyAlignment="1">
      <alignment horizontal="centerContinuous"/>
    </xf>
    <xf numFmtId="0" fontId="6" fillId="0" borderId="59" xfId="7" applyFont="1" applyFill="1" applyBorder="1" applyAlignment="1">
      <alignment horizontal="centerContinuous"/>
    </xf>
    <xf numFmtId="0" fontId="6" fillId="0" borderId="60" xfId="7" applyFont="1" applyFill="1" applyBorder="1" applyAlignment="1">
      <alignment horizontal="centerContinuous"/>
    </xf>
    <xf numFmtId="0" fontId="6" fillId="0" borderId="55" xfId="7" applyFont="1" applyFill="1" applyBorder="1" applyAlignment="1">
      <alignment horizontal="centerContinuous"/>
    </xf>
    <xf numFmtId="0" fontId="6" fillId="0" borderId="42" xfId="7" applyFont="1" applyFill="1" applyBorder="1" applyAlignment="1">
      <alignment horizontal="center"/>
    </xf>
    <xf numFmtId="0" fontId="6" fillId="0" borderId="45" xfId="7" applyFont="1" applyFill="1" applyBorder="1" applyAlignment="1">
      <alignment horizontal="center"/>
    </xf>
    <xf numFmtId="0" fontId="4" fillId="8" borderId="4" xfId="7" applyFont="1" applyFill="1" applyBorder="1" applyAlignment="1">
      <alignment horizontal="center" vertical="center"/>
    </xf>
    <xf numFmtId="0" fontId="4" fillId="8" borderId="6" xfId="7" applyFont="1" applyFill="1" applyBorder="1" applyAlignment="1">
      <alignment horizontal="center" vertical="center"/>
    </xf>
    <xf numFmtId="0" fontId="4" fillId="8" borderId="67" xfId="7" applyFont="1" applyFill="1" applyBorder="1" applyAlignment="1">
      <alignment horizontal="center" vertical="center"/>
    </xf>
    <xf numFmtId="0" fontId="4" fillId="8" borderId="9" xfId="7" applyFont="1" applyFill="1" applyBorder="1" applyAlignment="1">
      <alignment horizontal="center" vertical="center"/>
    </xf>
    <xf numFmtId="0" fontId="4" fillId="8" borderId="10" xfId="7" applyFont="1" applyFill="1" applyBorder="1" applyAlignment="1">
      <alignment horizontal="center" vertical="center"/>
    </xf>
    <xf numFmtId="0" fontId="4" fillId="8" borderId="70" xfId="7" applyFont="1" applyFill="1" applyBorder="1" applyAlignment="1">
      <alignment horizontal="center" vertical="center"/>
    </xf>
    <xf numFmtId="0" fontId="37" fillId="0" borderId="4"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9"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11"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6"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54" xfId="0" applyFont="1" applyFill="1" applyBorder="1" applyAlignment="1">
      <alignment horizontal="center" vertical="center"/>
    </xf>
    <xf numFmtId="0" fontId="37" fillId="0" borderId="43" xfId="0" applyFont="1" applyFill="1" applyBorder="1" applyAlignment="1">
      <alignment horizontal="center" vertical="center"/>
    </xf>
    <xf numFmtId="0" fontId="37" fillId="0" borderId="47" xfId="0" applyFont="1" applyFill="1" applyBorder="1" applyAlignment="1">
      <alignment horizontal="center" vertical="center"/>
    </xf>
    <xf numFmtId="0" fontId="37" fillId="0" borderId="46" xfId="0" applyFont="1" applyFill="1" applyBorder="1" applyAlignment="1">
      <alignment horizontal="center" vertical="center"/>
    </xf>
    <xf numFmtId="0" fontId="37" fillId="0" borderId="44" xfId="0" applyFont="1" applyFill="1" applyBorder="1" applyAlignment="1">
      <alignment horizontal="center" vertical="center"/>
    </xf>
    <xf numFmtId="0" fontId="4" fillId="8" borderId="22" xfId="7" applyFont="1" applyFill="1" applyBorder="1" applyAlignment="1">
      <alignment horizontal="center" vertical="center"/>
    </xf>
    <xf numFmtId="0" fontId="4" fillId="8" borderId="23" xfId="7" applyFont="1" applyFill="1" applyBorder="1" applyAlignment="1">
      <alignment horizontal="center" vertical="center"/>
    </xf>
    <xf numFmtId="0" fontId="4" fillId="8" borderId="64" xfId="7" applyFont="1" applyFill="1" applyBorder="1" applyAlignment="1">
      <alignment horizontal="center" vertical="center"/>
    </xf>
    <xf numFmtId="0" fontId="4" fillId="8" borderId="18" xfId="7" applyFont="1" applyFill="1" applyBorder="1" applyAlignment="1">
      <alignment horizontal="center" vertical="center"/>
    </xf>
    <xf numFmtId="0" fontId="4" fillId="8" borderId="26" xfId="7" applyFont="1" applyFill="1" applyBorder="1" applyAlignment="1">
      <alignment horizontal="center" vertical="center"/>
    </xf>
    <xf numFmtId="0" fontId="4" fillId="8" borderId="65" xfId="7" applyFont="1" applyFill="1" applyBorder="1" applyAlignment="1">
      <alignment horizontal="center" vertical="center"/>
    </xf>
    <xf numFmtId="0" fontId="38" fillId="0" borderId="0" xfId="0" applyFont="1" applyFill="1" applyBorder="1" applyAlignment="1">
      <alignment horizontal="left"/>
    </xf>
    <xf numFmtId="0" fontId="37" fillId="0" borderId="20" xfId="0" applyFont="1" applyFill="1" applyBorder="1" applyAlignment="1">
      <alignment horizontal="center" vertical="center"/>
    </xf>
    <xf numFmtId="0" fontId="37" fillId="0" borderId="20" xfId="0" applyFont="1" applyFill="1" applyBorder="1" applyAlignment="1">
      <alignment horizontal="center"/>
    </xf>
    <xf numFmtId="0" fontId="37" fillId="0" borderId="13" xfId="0" applyFont="1" applyFill="1" applyBorder="1" applyAlignment="1">
      <alignment horizontal="left"/>
    </xf>
    <xf numFmtId="0" fontId="39" fillId="8" borderId="0" xfId="0" applyFont="1" applyFill="1" applyBorder="1" applyAlignment="1">
      <alignment horizontal="center"/>
    </xf>
    <xf numFmtId="1" fontId="3" fillId="3" borderId="6" xfId="0" applyNumberFormat="1" applyFont="1" applyFill="1" applyBorder="1" applyAlignment="1">
      <alignment horizontal="center" vertical="center"/>
    </xf>
    <xf numFmtId="1" fontId="3" fillId="3" borderId="9" xfId="0" applyNumberFormat="1" applyFont="1" applyFill="1" applyBorder="1" applyAlignment="1">
      <alignment horizontal="center" vertical="center"/>
    </xf>
    <xf numFmtId="0" fontId="12" fillId="0" borderId="20" xfId="2" applyFont="1" applyFill="1" applyBorder="1" applyAlignment="1" applyProtection="1">
      <alignment horizontal="left" vertical="center" wrapText="1"/>
      <protection locked="0"/>
    </xf>
    <xf numFmtId="0" fontId="12" fillId="0" borderId="20" xfId="2" applyFont="1" applyFill="1" applyBorder="1" applyAlignment="1" applyProtection="1">
      <alignment horizontal="center" vertical="center"/>
      <protection locked="0"/>
    </xf>
    <xf numFmtId="0" fontId="12" fillId="0" borderId="33" xfId="2" applyFont="1" applyFill="1" applyBorder="1" applyAlignment="1" applyProtection="1">
      <alignment horizontal="center" vertical="center"/>
      <protection locked="0"/>
    </xf>
    <xf numFmtId="0" fontId="13" fillId="0" borderId="34" xfId="2" applyFont="1" applyFill="1" applyBorder="1" applyAlignment="1" applyProtection="1">
      <alignment horizontal="center" vertical="center"/>
      <protection locked="0"/>
    </xf>
    <xf numFmtId="0" fontId="12" fillId="0" borderId="35" xfId="2" applyFont="1" applyFill="1" applyBorder="1" applyAlignment="1" applyProtection="1">
      <alignment horizontal="center" vertical="center"/>
      <protection locked="0"/>
    </xf>
    <xf numFmtId="0" fontId="12" fillId="3" borderId="20" xfId="2" applyFont="1" applyFill="1" applyBorder="1" applyAlignment="1" applyProtection="1">
      <alignment horizontal="center" vertical="center"/>
      <protection locked="0"/>
    </xf>
    <xf numFmtId="0" fontId="12" fillId="3" borderId="21" xfId="2" applyFont="1" applyFill="1" applyBorder="1" applyAlignment="1" applyProtection="1">
      <alignment horizontal="center" vertical="center"/>
      <protection locked="0"/>
    </xf>
    <xf numFmtId="1" fontId="21" fillId="0" borderId="20" xfId="0" applyNumberFormat="1" applyFont="1" applyFill="1" applyBorder="1" applyAlignment="1">
      <alignment horizontal="center" vertical="center"/>
    </xf>
    <xf numFmtId="2" fontId="12" fillId="11" borderId="36" xfId="2" applyNumberFormat="1" applyFont="1" applyFill="1" applyBorder="1" applyAlignment="1" applyProtection="1">
      <alignment horizontal="center" vertical="center" wrapText="1"/>
      <protection locked="0"/>
    </xf>
    <xf numFmtId="2" fontId="12" fillId="11" borderId="11" xfId="2" applyNumberFormat="1" applyFont="1" applyFill="1" applyBorder="1" applyAlignment="1" applyProtection="1">
      <alignment horizontal="center" vertical="center" wrapText="1"/>
      <protection locked="0"/>
    </xf>
    <xf numFmtId="2" fontId="12" fillId="11" borderId="36" xfId="0" applyNumberFormat="1" applyFont="1" applyFill="1" applyBorder="1" applyAlignment="1" applyProtection="1">
      <alignment horizontal="center" vertical="center" wrapText="1"/>
      <protection locked="0"/>
    </xf>
    <xf numFmtId="165" fontId="12" fillId="0" borderId="49" xfId="0" applyNumberFormat="1" applyFont="1" applyFill="1" applyBorder="1" applyAlignment="1">
      <alignment horizontal="center" vertical="center"/>
    </xf>
    <xf numFmtId="0" fontId="12" fillId="0" borderId="80" xfId="4" applyFont="1" applyFill="1" applyBorder="1" applyAlignment="1" applyProtection="1">
      <alignment vertical="center" wrapText="1"/>
      <protection locked="0"/>
    </xf>
    <xf numFmtId="0" fontId="12" fillId="0" borderId="20" xfId="0" applyFont="1" applyFill="1" applyBorder="1" applyAlignment="1" applyProtection="1">
      <alignment horizontal="center" vertical="center"/>
      <protection locked="0"/>
    </xf>
    <xf numFmtId="0" fontId="13" fillId="0" borderId="81" xfId="4" applyFont="1" applyFill="1" applyBorder="1" applyAlignment="1">
      <alignment horizontal="center" vertical="center"/>
    </xf>
    <xf numFmtId="0" fontId="13" fillId="11" borderId="79" xfId="4" applyFont="1" applyFill="1" applyBorder="1" applyAlignment="1">
      <alignment horizontal="center" vertical="center"/>
    </xf>
    <xf numFmtId="1" fontId="12" fillId="11" borderId="33" xfId="0" applyNumberFormat="1" applyFont="1" applyFill="1" applyBorder="1" applyAlignment="1">
      <alignment horizontal="center" vertical="center"/>
    </xf>
    <xf numFmtId="1" fontId="12" fillId="11" borderId="13" xfId="0" applyNumberFormat="1" applyFont="1" applyFill="1" applyBorder="1" applyAlignment="1">
      <alignment horizontal="center" vertical="center"/>
    </xf>
    <xf numFmtId="0" fontId="12" fillId="11" borderId="12" xfId="0" applyFont="1" applyFill="1" applyBorder="1" applyAlignment="1" applyProtection="1">
      <alignment horizontal="center" vertical="center"/>
      <protection locked="0"/>
    </xf>
    <xf numFmtId="0" fontId="47" fillId="11" borderId="50" xfId="0" applyFont="1" applyFill="1" applyBorder="1" applyAlignment="1" applyProtection="1">
      <alignment vertical="center" wrapText="1"/>
      <protection locked="0"/>
    </xf>
    <xf numFmtId="0" fontId="12" fillId="11" borderId="13" xfId="0" applyFont="1" applyFill="1" applyBorder="1" applyAlignment="1">
      <alignment horizontal="center" vertical="center"/>
    </xf>
    <xf numFmtId="0" fontId="47" fillId="11" borderId="49" xfId="4" applyFont="1" applyFill="1" applyBorder="1" applyAlignment="1" applyProtection="1">
      <alignment vertical="center" wrapText="1"/>
      <protection locked="0"/>
    </xf>
    <xf numFmtId="0" fontId="17" fillId="11" borderId="20" xfId="0" applyFont="1" applyFill="1" applyBorder="1" applyAlignment="1">
      <alignment horizontal="center" vertical="center"/>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14" fillId="0" borderId="11" xfId="2" applyFont="1" applyFill="1" applyBorder="1" applyAlignment="1">
      <alignment horizontal="center" vertical="center"/>
    </xf>
    <xf numFmtId="0" fontId="14" fillId="0" borderId="13" xfId="2" applyFont="1" applyFill="1" applyBorder="1" applyAlignment="1">
      <alignment horizontal="center" vertical="center"/>
    </xf>
    <xf numFmtId="0" fontId="14" fillId="0" borderId="17" xfId="2" applyFont="1" applyFill="1" applyBorder="1" applyAlignment="1">
      <alignment horizontal="center" vertical="center"/>
    </xf>
    <xf numFmtId="0" fontId="48" fillId="0" borderId="13" xfId="0" applyFont="1" applyFill="1" applyBorder="1" applyAlignment="1">
      <alignment horizontal="center" vertical="center"/>
    </xf>
    <xf numFmtId="0" fontId="48" fillId="11" borderId="13" xfId="0" applyFont="1" applyFill="1" applyBorder="1" applyAlignment="1">
      <alignment horizontal="center" vertical="center"/>
    </xf>
    <xf numFmtId="0" fontId="19" fillId="11" borderId="20" xfId="0" applyFont="1" applyFill="1" applyBorder="1" applyAlignment="1" applyProtection="1">
      <alignment horizontal="center" vertical="center" wrapText="1"/>
      <protection locked="0"/>
    </xf>
    <xf numFmtId="0" fontId="19" fillId="11" borderId="33" xfId="0" applyFont="1" applyFill="1" applyBorder="1" applyAlignment="1" applyProtection="1">
      <alignment horizontal="center" vertical="center" wrapText="1"/>
      <protection locked="0"/>
    </xf>
    <xf numFmtId="0" fontId="19" fillId="11" borderId="13" xfId="0" applyFont="1" applyFill="1" applyBorder="1" applyAlignment="1" applyProtection="1">
      <alignment horizontal="center" vertical="center" wrapText="1"/>
      <protection locked="0"/>
    </xf>
    <xf numFmtId="0" fontId="22" fillId="11" borderId="13" xfId="0" applyFont="1" applyFill="1" applyBorder="1" applyAlignment="1">
      <alignment horizontal="center" vertical="center" wrapText="1"/>
    </xf>
    <xf numFmtId="0" fontId="19" fillId="11" borderId="17" xfId="0" applyFont="1" applyFill="1" applyBorder="1" applyAlignment="1" applyProtection="1">
      <alignment horizontal="center" vertical="center" wrapText="1"/>
      <protection locked="0"/>
    </xf>
    <xf numFmtId="0" fontId="19" fillId="11" borderId="12" xfId="0" applyFont="1" applyFill="1" applyBorder="1" applyAlignment="1" applyProtection="1">
      <alignment horizontal="center" vertical="center" wrapText="1"/>
      <protection locked="0"/>
    </xf>
    <xf numFmtId="0" fontId="22" fillId="11" borderId="12" xfId="0" applyFont="1" applyFill="1" applyBorder="1" applyAlignment="1">
      <alignment horizontal="center" vertical="center" wrapText="1"/>
    </xf>
    <xf numFmtId="0" fontId="19" fillId="11" borderId="19" xfId="0" applyFont="1" applyFill="1" applyBorder="1" applyAlignment="1" applyProtection="1">
      <alignment horizontal="center" vertical="center" wrapText="1"/>
      <protection locked="0"/>
    </xf>
    <xf numFmtId="1" fontId="12" fillId="11" borderId="16" xfId="0" applyNumberFormat="1" applyFont="1" applyFill="1" applyBorder="1" applyAlignment="1">
      <alignment horizontal="center" vertical="center"/>
    </xf>
    <xf numFmtId="0" fontId="44" fillId="11" borderId="31" xfId="0" applyFont="1" applyFill="1" applyBorder="1" applyAlignment="1">
      <alignment horizontal="center" vertical="center"/>
    </xf>
    <xf numFmtId="0" fontId="20" fillId="0" borderId="35"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1" fontId="35" fillId="0" borderId="8" xfId="0" applyNumberFormat="1" applyFont="1" applyFill="1" applyBorder="1" applyAlignment="1" applyProtection="1">
      <alignment horizontal="center" vertical="center" wrapText="1"/>
      <protection locked="0"/>
    </xf>
    <xf numFmtId="0" fontId="35" fillId="0" borderId="10" xfId="0" applyFont="1" applyFill="1" applyBorder="1" applyAlignment="1" applyProtection="1">
      <alignment horizontal="center" vertical="center" wrapText="1"/>
      <protection locked="0"/>
    </xf>
    <xf numFmtId="0" fontId="35" fillId="0" borderId="6" xfId="0" applyFont="1" applyFill="1" applyBorder="1" applyAlignment="1" applyProtection="1">
      <alignment vertical="center" wrapText="1"/>
      <protection locked="0"/>
    </xf>
    <xf numFmtId="0" fontId="20" fillId="3" borderId="20" xfId="0" applyFont="1" applyFill="1" applyBorder="1" applyAlignment="1" applyProtection="1">
      <alignment horizontal="center" vertical="center" wrapText="1"/>
      <protection locked="0"/>
    </xf>
    <xf numFmtId="0" fontId="35" fillId="3" borderId="6" xfId="0" applyFont="1" applyFill="1" applyBorder="1" applyAlignment="1" applyProtection="1">
      <alignment horizontal="center" vertical="center" wrapText="1"/>
      <protection locked="0"/>
    </xf>
    <xf numFmtId="165" fontId="12" fillId="11" borderId="13" xfId="0" applyNumberFormat="1" applyFont="1" applyFill="1" applyBorder="1" applyAlignment="1">
      <alignment horizontal="center" vertical="center"/>
    </xf>
    <xf numFmtId="0" fontId="37" fillId="12" borderId="9" xfId="0" applyFont="1" applyFill="1" applyBorder="1" applyAlignment="1">
      <alignment horizontal="center" vertical="center"/>
    </xf>
    <xf numFmtId="0" fontId="37" fillId="12" borderId="17" xfId="0" applyFont="1" applyFill="1" applyBorder="1" applyAlignment="1">
      <alignment horizontal="center" vertical="center"/>
    </xf>
    <xf numFmtId="0" fontId="37" fillId="12" borderId="47" xfId="0" applyFont="1" applyFill="1" applyBorder="1" applyAlignment="1">
      <alignment horizontal="center" vertical="center"/>
    </xf>
    <xf numFmtId="0" fontId="37" fillId="12" borderId="6" xfId="0" applyFont="1" applyFill="1" applyBorder="1" applyAlignment="1">
      <alignment horizontal="center" vertical="center"/>
    </xf>
    <xf numFmtId="0" fontId="37" fillId="12" borderId="7" xfId="0" applyFont="1" applyFill="1" applyBorder="1" applyAlignment="1">
      <alignment horizontal="center" vertical="center"/>
    </xf>
    <xf numFmtId="0" fontId="37" fillId="12" borderId="1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37" fillId="12" borderId="54" xfId="0" applyFont="1" applyFill="1" applyBorder="1" applyAlignment="1">
      <alignment horizontal="center" vertical="center"/>
    </xf>
    <xf numFmtId="0" fontId="37" fillId="12" borderId="43" xfId="0" applyFont="1" applyFill="1" applyBorder="1" applyAlignment="1">
      <alignment horizontal="center" vertical="center"/>
    </xf>
    <xf numFmtId="0" fontId="13" fillId="12" borderId="8" xfId="0" applyFont="1" applyFill="1" applyBorder="1" applyAlignment="1" applyProtection="1">
      <alignment horizontal="center" vertical="center" wrapText="1"/>
      <protection locked="0"/>
    </xf>
    <xf numFmtId="0" fontId="13" fillId="12" borderId="15" xfId="0" applyFont="1" applyFill="1" applyBorder="1" applyAlignment="1" applyProtection="1">
      <alignment horizontal="center" vertical="center" wrapText="1"/>
      <protection locked="0"/>
    </xf>
    <xf numFmtId="0" fontId="17" fillId="12" borderId="4" xfId="0" applyFont="1" applyFill="1" applyBorder="1" applyAlignment="1">
      <alignment horizontal="center" vertical="center"/>
    </xf>
    <xf numFmtId="0" fontId="17" fillId="12" borderId="6" xfId="0" applyFont="1" applyFill="1" applyBorder="1" applyAlignment="1">
      <alignment horizontal="center" vertical="center"/>
    </xf>
    <xf numFmtId="0" fontId="0" fillId="12" borderId="6" xfId="0" applyFill="1" applyBorder="1" applyAlignment="1">
      <alignment horizontal="center" vertical="center"/>
    </xf>
    <xf numFmtId="0" fontId="0" fillId="12" borderId="9" xfId="0" applyFill="1" applyBorder="1" applyAlignment="1">
      <alignment horizontal="center" vertical="center"/>
    </xf>
    <xf numFmtId="0" fontId="17" fillId="12" borderId="11" xfId="0" applyFont="1" applyFill="1" applyBorder="1" applyAlignment="1">
      <alignment horizontal="center" vertical="center"/>
    </xf>
    <xf numFmtId="0" fontId="17" fillId="12" borderId="13" xfId="0" applyFont="1" applyFill="1" applyBorder="1" applyAlignment="1">
      <alignment horizontal="center" vertical="center"/>
    </xf>
    <xf numFmtId="0" fontId="48" fillId="12" borderId="13" xfId="0" applyFont="1" applyFill="1" applyBorder="1" applyAlignment="1">
      <alignment horizontal="center" vertical="center"/>
    </xf>
    <xf numFmtId="0" fontId="0" fillId="12" borderId="13" xfId="0" applyFill="1" applyBorder="1" applyAlignment="1">
      <alignment horizontal="center" vertical="center"/>
    </xf>
    <xf numFmtId="0" fontId="0" fillId="12" borderId="17" xfId="0" applyFill="1" applyBorder="1" applyAlignment="1">
      <alignment horizontal="center" vertical="center"/>
    </xf>
    <xf numFmtId="0" fontId="4" fillId="10" borderId="17" xfId="0" applyFont="1" applyFill="1" applyBorder="1" applyAlignment="1">
      <alignment horizontal="center" vertical="center"/>
    </xf>
    <xf numFmtId="0" fontId="37" fillId="12" borderId="46" xfId="0" applyFont="1" applyFill="1" applyBorder="1" applyAlignment="1">
      <alignment horizontal="center" vertical="center"/>
    </xf>
    <xf numFmtId="0" fontId="37" fillId="12" borderId="44" xfId="0" applyFont="1" applyFill="1" applyBorder="1" applyAlignment="1">
      <alignment horizontal="center" vertical="center"/>
    </xf>
    <xf numFmtId="0" fontId="38" fillId="2" borderId="0" xfId="0" applyFont="1" applyFill="1" applyBorder="1" applyAlignment="1">
      <alignment horizontal="center" vertical="center"/>
    </xf>
    <xf numFmtId="0" fontId="37" fillId="8" borderId="0" xfId="0" applyFont="1" applyFill="1" applyAlignment="1">
      <alignment horizontal="left" vertical="center"/>
    </xf>
    <xf numFmtId="0" fontId="37" fillId="2" borderId="0" xfId="0" applyFont="1" applyFill="1" applyBorder="1" applyAlignment="1">
      <alignment horizontal="center" vertical="top" wrapText="1"/>
    </xf>
    <xf numFmtId="0" fontId="38" fillId="2" borderId="0" xfId="0" applyFont="1" applyFill="1" applyBorder="1" applyAlignment="1">
      <alignment horizontal="center" vertical="top" wrapText="1"/>
    </xf>
    <xf numFmtId="0" fontId="41" fillId="2" borderId="0" xfId="0" applyFont="1" applyFill="1" applyAlignment="1"/>
    <xf numFmtId="0" fontId="39" fillId="8" borderId="0" xfId="0" applyFont="1" applyFill="1" applyBorder="1" applyAlignment="1">
      <alignment horizontal="center"/>
    </xf>
    <xf numFmtId="0" fontId="38" fillId="2" borderId="7" xfId="0" applyFont="1" applyFill="1" applyBorder="1" applyAlignment="1">
      <alignment horizontal="center" vertical="center" textRotation="90"/>
    </xf>
    <xf numFmtId="0" fontId="38" fillId="2" borderId="10" xfId="0" applyFont="1" applyFill="1" applyBorder="1" applyAlignment="1">
      <alignment horizontal="center" vertical="center" textRotation="90"/>
    </xf>
    <xf numFmtId="0" fontId="38" fillId="2" borderId="70" xfId="0" applyFont="1" applyFill="1" applyBorder="1" applyAlignment="1">
      <alignment horizontal="center" vertical="center" textRotation="90"/>
    </xf>
    <xf numFmtId="0" fontId="38" fillId="2" borderId="75" xfId="0" applyFont="1" applyFill="1" applyBorder="1" applyAlignment="1">
      <alignment horizontal="center" vertical="center" wrapText="1"/>
    </xf>
    <xf numFmtId="0" fontId="38" fillId="2" borderId="76" xfId="0" applyFont="1" applyFill="1" applyBorder="1" applyAlignment="1">
      <alignment horizontal="center" vertical="center" wrapText="1"/>
    </xf>
    <xf numFmtId="0" fontId="38" fillId="2" borderId="77"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0" xfId="0" applyFont="1" applyFill="1" applyBorder="1" applyAlignment="1">
      <alignment horizontal="center"/>
    </xf>
    <xf numFmtId="0" fontId="6" fillId="0" borderId="27" xfId="7" applyFont="1" applyFill="1" applyBorder="1" applyAlignment="1">
      <alignment horizontal="center" vertical="center" wrapText="1"/>
    </xf>
    <xf numFmtId="0" fontId="6" fillId="0" borderId="57" xfId="7" applyFont="1" applyFill="1" applyBorder="1" applyAlignment="1">
      <alignment horizontal="center" vertical="center" wrapText="1"/>
    </xf>
    <xf numFmtId="0" fontId="11" fillId="0" borderId="57" xfId="7" applyFont="1" applyFill="1" applyBorder="1" applyAlignment="1">
      <alignment horizontal="center" vertical="center" wrapText="1"/>
    </xf>
    <xf numFmtId="0" fontId="11" fillId="0" borderId="62" xfId="7" applyFont="1" applyFill="1" applyBorder="1" applyAlignment="1">
      <alignment horizontal="center" vertical="center" wrapText="1"/>
    </xf>
    <xf numFmtId="0" fontId="4" fillId="0" borderId="1" xfId="7" applyFont="1" applyFill="1" applyBorder="1" applyAlignment="1">
      <alignment horizontal="center" vertical="center"/>
    </xf>
    <xf numFmtId="0" fontId="46" fillId="0" borderId="2" xfId="0" applyFont="1" applyFill="1" applyBorder="1" applyAlignment="1">
      <alignment vertical="center"/>
    </xf>
    <xf numFmtId="0" fontId="46" fillId="0" borderId="3" xfId="0" applyFont="1" applyFill="1" applyBorder="1" applyAlignment="1">
      <alignment vertical="center"/>
    </xf>
    <xf numFmtId="0" fontId="37" fillId="0" borderId="0" xfId="0" applyFont="1" applyFill="1" applyBorder="1" applyAlignment="1">
      <alignment horizontal="left"/>
    </xf>
    <xf numFmtId="0" fontId="42" fillId="2" borderId="0" xfId="0" applyFont="1" applyFill="1" applyBorder="1" applyAlignment="1">
      <alignment horizontal="center" vertical="top" wrapText="1"/>
    </xf>
    <xf numFmtId="0" fontId="38" fillId="11" borderId="0" xfId="0" applyFont="1" applyFill="1" applyBorder="1" applyAlignment="1">
      <alignment horizontal="left" vertical="center"/>
    </xf>
    <xf numFmtId="0" fontId="38" fillId="2" borderId="0" xfId="0" applyFont="1" applyFill="1" applyBorder="1" applyAlignment="1">
      <alignment horizontal="left" vertical="center"/>
    </xf>
    <xf numFmtId="0" fontId="4" fillId="9" borderId="1" xfId="7" applyFont="1" applyFill="1" applyBorder="1" applyAlignment="1">
      <alignment horizontal="center" vertical="center"/>
    </xf>
    <xf numFmtId="0" fontId="0" fillId="9" borderId="2" xfId="0" applyFill="1" applyBorder="1" applyAlignment="1"/>
    <xf numFmtId="0" fontId="0" fillId="9" borderId="2" xfId="0" applyFill="1" applyBorder="1" applyAlignment="1">
      <alignment vertical="center"/>
    </xf>
    <xf numFmtId="0" fontId="0" fillId="9" borderId="3" xfId="0" applyFill="1" applyBorder="1" applyAlignment="1">
      <alignment vertical="center"/>
    </xf>
    <xf numFmtId="0" fontId="0" fillId="9" borderId="3" xfId="0" applyFill="1" applyBorder="1" applyAlignment="1"/>
    <xf numFmtId="0" fontId="37" fillId="0" borderId="0" xfId="0" applyFont="1" applyBorder="1" applyAlignment="1">
      <alignment horizontal="center" vertical="center" wrapText="1"/>
    </xf>
    <xf numFmtId="0" fontId="37" fillId="2" borderId="0" xfId="0" applyFont="1" applyFill="1" applyBorder="1" applyAlignment="1">
      <alignment horizontal="center" vertical="center" wrapText="1"/>
    </xf>
    <xf numFmtId="0" fontId="38" fillId="0" borderId="0" xfId="0" applyFont="1" applyAlignment="1">
      <alignment horizontal="left" vertical="center"/>
    </xf>
    <xf numFmtId="0" fontId="42" fillId="0" borderId="0" xfId="0" applyFont="1" applyBorder="1" applyAlignment="1">
      <alignment horizontal="center" vertical="center"/>
    </xf>
    <xf numFmtId="0" fontId="37" fillId="0" borderId="0" xfId="0" applyFont="1" applyAlignment="1">
      <alignment horizontal="left" vertical="center"/>
    </xf>
    <xf numFmtId="0" fontId="37" fillId="2" borderId="0" xfId="0" applyFont="1" applyFill="1" applyAlignment="1">
      <alignment horizontal="left" vertical="center"/>
    </xf>
    <xf numFmtId="0" fontId="37" fillId="2" borderId="0" xfId="0" applyFont="1" applyFill="1" applyBorder="1" applyAlignment="1">
      <alignment horizontal="center" vertical="center"/>
    </xf>
    <xf numFmtId="0" fontId="41" fillId="2" borderId="0" xfId="0" applyFont="1" applyFill="1" applyAlignment="1">
      <alignment vertical="center"/>
    </xf>
    <xf numFmtId="0" fontId="38" fillId="2" borderId="40" xfId="0" applyFont="1" applyFill="1" applyBorder="1" applyAlignment="1">
      <alignment horizontal="center" vertical="center" textRotation="90" wrapText="1"/>
    </xf>
    <xf numFmtId="0" fontId="38" fillId="2" borderId="31" xfId="0" applyFont="1" applyFill="1" applyBorder="1" applyAlignment="1">
      <alignment horizontal="center" vertical="center" textRotation="90" wrapText="1"/>
    </xf>
    <xf numFmtId="0" fontId="38" fillId="2" borderId="31" xfId="0" applyFont="1" applyFill="1" applyBorder="1" applyAlignment="1">
      <alignment horizontal="center" vertical="center" textRotation="90"/>
    </xf>
    <xf numFmtId="0" fontId="38" fillId="2" borderId="32" xfId="0" applyFont="1" applyFill="1" applyBorder="1" applyAlignment="1">
      <alignment horizontal="center" vertical="center" textRotation="90" wrapText="1"/>
    </xf>
    <xf numFmtId="0" fontId="38" fillId="2" borderId="74" xfId="0" applyFont="1" applyFill="1" applyBorder="1" applyAlignment="1">
      <alignment horizontal="center" vertical="center" wrapText="1"/>
    </xf>
    <xf numFmtId="0" fontId="38" fillId="2" borderId="67" xfId="0" applyFont="1" applyFill="1" applyBorder="1" applyAlignment="1">
      <alignment horizontal="center" vertical="center" wrapText="1"/>
    </xf>
    <xf numFmtId="0" fontId="37" fillId="2" borderId="71" xfId="0" applyFont="1" applyFill="1" applyBorder="1" applyAlignment="1">
      <alignment horizontal="center" vertical="center"/>
    </xf>
    <xf numFmtId="0" fontId="37" fillId="2" borderId="73" xfId="0" applyFont="1" applyFill="1" applyBorder="1" applyAlignment="1">
      <alignment horizontal="center" vertical="center"/>
    </xf>
    <xf numFmtId="0" fontId="37" fillId="2" borderId="16" xfId="0" applyFont="1" applyFill="1" applyBorder="1" applyAlignment="1">
      <alignment horizontal="center" vertical="center"/>
    </xf>
    <xf numFmtId="0" fontId="37" fillId="2" borderId="35"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13" xfId="0" applyFont="1" applyFill="1" applyBorder="1" applyAlignment="1">
      <alignment horizontal="center" vertical="center"/>
    </xf>
    <xf numFmtId="0" fontId="37" fillId="12" borderId="20" xfId="0" applyFont="1" applyFill="1" applyBorder="1" applyAlignment="1">
      <alignment horizontal="center" vertical="center"/>
    </xf>
    <xf numFmtId="0" fontId="38" fillId="2" borderId="40" xfId="0" applyFont="1" applyFill="1" applyBorder="1" applyAlignment="1">
      <alignment horizontal="center" vertical="center"/>
    </xf>
    <xf numFmtId="0" fontId="38" fillId="2" borderId="31" xfId="0" applyFont="1" applyFill="1" applyBorder="1" applyAlignment="1">
      <alignment horizontal="center" vertical="center"/>
    </xf>
    <xf numFmtId="0" fontId="37" fillId="12" borderId="14" xfId="0" applyFont="1" applyFill="1" applyBorder="1" applyAlignment="1">
      <alignment horizontal="center" vertical="center"/>
    </xf>
    <xf numFmtId="0" fontId="37" fillId="12" borderId="16" xfId="0" applyFont="1" applyFill="1" applyBorder="1" applyAlignment="1">
      <alignment horizontal="center" vertical="center"/>
    </xf>
    <xf numFmtId="0" fontId="37" fillId="0" borderId="63" xfId="0" applyFont="1" applyFill="1" applyBorder="1" applyAlignment="1">
      <alignment wrapText="1"/>
    </xf>
    <xf numFmtId="0" fontId="0" fillId="0" borderId="64" xfId="0" applyFill="1" applyBorder="1" applyAlignment="1"/>
    <xf numFmtId="0" fontId="0" fillId="0" borderId="26" xfId="0" applyFill="1" applyBorder="1" applyAlignment="1"/>
    <xf numFmtId="0" fontId="0" fillId="0" borderId="62" xfId="0" applyFill="1" applyBorder="1" applyAlignment="1"/>
    <xf numFmtId="0" fontId="0" fillId="0" borderId="78" xfId="0" applyFill="1" applyBorder="1" applyAlignment="1"/>
    <xf numFmtId="0" fontId="0" fillId="0" borderId="55" xfId="0" applyFill="1" applyBorder="1" applyAlignment="1"/>
    <xf numFmtId="0" fontId="37" fillId="0" borderId="24" xfId="0" applyFont="1" applyFill="1" applyBorder="1" applyAlignment="1">
      <alignment horizontal="center" vertical="center"/>
    </xf>
    <xf numFmtId="0" fontId="0" fillId="0" borderId="26" xfId="0" applyFill="1" applyBorder="1" applyAlignment="1">
      <alignment horizontal="center" vertical="center"/>
    </xf>
    <xf numFmtId="0" fontId="0" fillId="0" borderId="59" xfId="0" applyFill="1" applyBorder="1" applyAlignment="1">
      <alignment horizontal="center" vertical="center"/>
    </xf>
    <xf numFmtId="0" fontId="0" fillId="0" borderId="55" xfId="0" applyFill="1" applyBorder="1" applyAlignment="1">
      <alignment horizontal="center" vertical="center"/>
    </xf>
    <xf numFmtId="0" fontId="37" fillId="2" borderId="13" xfId="0" applyFont="1" applyFill="1" applyBorder="1" applyAlignment="1">
      <alignment horizontal="center" vertical="center" wrapText="1"/>
    </xf>
    <xf numFmtId="0" fontId="37" fillId="2" borderId="17" xfId="0" applyFont="1" applyFill="1" applyBorder="1" applyAlignment="1">
      <alignment horizontal="center" vertical="center" wrapText="1"/>
    </xf>
    <xf numFmtId="0" fontId="37" fillId="2" borderId="43" xfId="0" applyFont="1" applyFill="1" applyBorder="1" applyAlignment="1">
      <alignment horizontal="center" vertical="center" wrapText="1"/>
    </xf>
    <xf numFmtId="0" fontId="37" fillId="2" borderId="47" xfId="0" applyFont="1" applyFill="1" applyBorder="1" applyAlignment="1">
      <alignment horizontal="center" vertical="center" wrapText="1"/>
    </xf>
    <xf numFmtId="0" fontId="37" fillId="12" borderId="13" xfId="0" applyFont="1" applyFill="1" applyBorder="1" applyAlignment="1">
      <alignment horizontal="center" vertical="center"/>
    </xf>
    <xf numFmtId="0" fontId="37" fillId="2" borderId="14" xfId="0" applyFont="1" applyFill="1" applyBorder="1" applyAlignment="1">
      <alignment horizontal="center" vertical="center"/>
    </xf>
    <xf numFmtId="0" fontId="37" fillId="2" borderId="61" xfId="0" applyFont="1" applyFill="1" applyBorder="1" applyAlignment="1">
      <alignment horizontal="center" vertical="center"/>
    </xf>
    <xf numFmtId="0" fontId="38" fillId="2" borderId="13" xfId="0" applyFont="1" applyFill="1" applyBorder="1" applyAlignment="1">
      <alignment horizontal="center" vertical="center"/>
    </xf>
    <xf numFmtId="0" fontId="38" fillId="2" borderId="17" xfId="0" applyFont="1" applyFill="1" applyBorder="1" applyAlignment="1">
      <alignment horizontal="center" vertical="center"/>
    </xf>
    <xf numFmtId="0" fontId="37" fillId="2" borderId="63" xfId="0" applyFont="1" applyFill="1" applyBorder="1" applyAlignment="1">
      <alignment horizontal="center" vertical="center" wrapText="1"/>
    </xf>
    <xf numFmtId="0" fontId="37" fillId="2" borderId="64" xfId="0" applyFont="1" applyFill="1" applyBorder="1" applyAlignment="1">
      <alignment horizontal="center" vertical="center" wrapText="1"/>
    </xf>
    <xf numFmtId="0" fontId="37" fillId="2" borderId="26"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37" fillId="2" borderId="68" xfId="0" applyFont="1" applyFill="1" applyBorder="1" applyAlignment="1">
      <alignment horizontal="center" vertical="center" wrapText="1"/>
    </xf>
    <xf numFmtId="0" fontId="37" fillId="2" borderId="35" xfId="0" applyFont="1" applyFill="1" applyBorder="1" applyAlignment="1">
      <alignment horizontal="center" vertical="center" wrapText="1"/>
    </xf>
    <xf numFmtId="0" fontId="42" fillId="11" borderId="0" xfId="0" applyFont="1" applyFill="1" applyBorder="1" applyAlignment="1">
      <alignment horizontal="center" vertical="top" wrapText="1"/>
    </xf>
    <xf numFmtId="0" fontId="0" fillId="11" borderId="0" xfId="0" applyFill="1" applyAlignment="1"/>
    <xf numFmtId="0" fontId="4" fillId="9" borderId="2" xfId="7" applyFont="1" applyFill="1" applyBorder="1" applyAlignment="1">
      <alignment horizontal="center" vertical="center"/>
    </xf>
    <xf numFmtId="0" fontId="37" fillId="2" borderId="24" xfId="0" applyFont="1" applyFill="1" applyBorder="1" applyAlignment="1">
      <alignment horizontal="center" vertical="center" wrapText="1"/>
    </xf>
    <xf numFmtId="0" fontId="37" fillId="2" borderId="66" xfId="0" applyFont="1" applyFill="1" applyBorder="1" applyAlignment="1">
      <alignment horizontal="center" vertical="center" wrapText="1"/>
    </xf>
    <xf numFmtId="0" fontId="38" fillId="2" borderId="20" xfId="0" applyFont="1" applyFill="1" applyBorder="1" applyAlignment="1">
      <alignment horizontal="center" vertical="center"/>
    </xf>
    <xf numFmtId="0" fontId="38" fillId="2" borderId="21" xfId="0" applyFont="1" applyFill="1" applyBorder="1" applyAlignment="1">
      <alignment horizontal="center" vertical="center"/>
    </xf>
    <xf numFmtId="0" fontId="37" fillId="0" borderId="28" xfId="0" applyFont="1" applyFill="1" applyBorder="1" applyAlignment="1">
      <alignment wrapText="1"/>
    </xf>
    <xf numFmtId="0" fontId="0" fillId="0" borderId="28" xfId="0" applyFill="1" applyBorder="1" applyAlignment="1">
      <alignment wrapText="1"/>
    </xf>
    <xf numFmtId="0" fontId="38" fillId="2" borderId="32" xfId="0" applyFont="1" applyFill="1" applyBorder="1" applyAlignment="1">
      <alignment horizontal="center" vertical="center"/>
    </xf>
    <xf numFmtId="0" fontId="37" fillId="12" borderId="61" xfId="0" applyFont="1" applyFill="1" applyBorder="1" applyAlignment="1">
      <alignment horizontal="center" vertical="center"/>
    </xf>
    <xf numFmtId="0" fontId="37" fillId="0" borderId="11" xfId="0" applyFont="1" applyFill="1" applyBorder="1" applyAlignment="1">
      <alignment horizontal="center" vertical="center" wrapText="1"/>
    </xf>
    <xf numFmtId="0" fontId="37" fillId="0" borderId="13"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7" fillId="2" borderId="23" xfId="0" applyFont="1" applyFill="1" applyBorder="1" applyAlignment="1">
      <alignment horizontal="center" vertical="center"/>
    </xf>
    <xf numFmtId="0" fontId="37" fillId="12" borderId="23" xfId="0" applyFont="1" applyFill="1" applyBorder="1" applyAlignment="1">
      <alignment horizontal="center" vertical="center"/>
    </xf>
    <xf numFmtId="0" fontId="38" fillId="2" borderId="23" xfId="0" applyFont="1" applyFill="1" applyBorder="1" applyAlignment="1">
      <alignment horizontal="center" vertical="center"/>
    </xf>
    <xf numFmtId="0" fontId="38" fillId="2" borderId="18" xfId="0" applyFont="1" applyFill="1" applyBorder="1" applyAlignment="1">
      <alignment horizontal="center" vertical="center"/>
    </xf>
    <xf numFmtId="0" fontId="37" fillId="2" borderId="71" xfId="0" applyFont="1" applyFill="1" applyBorder="1" applyAlignment="1">
      <alignment vertical="center"/>
    </xf>
    <xf numFmtId="0" fontId="37" fillId="2" borderId="73" xfId="0" applyFont="1" applyFill="1" applyBorder="1" applyAlignment="1">
      <alignment vertical="center"/>
    </xf>
    <xf numFmtId="0" fontId="37" fillId="2" borderId="16" xfId="0" applyFont="1" applyFill="1" applyBorder="1" applyAlignment="1">
      <alignment vertical="center"/>
    </xf>
    <xf numFmtId="0" fontId="38" fillId="2" borderId="0" xfId="0" applyFont="1" applyFill="1" applyAlignment="1">
      <alignment horizontal="center" vertical="center"/>
    </xf>
    <xf numFmtId="0" fontId="38" fillId="2" borderId="0" xfId="0" applyFont="1" applyFill="1" applyAlignment="1">
      <alignment horizontal="center"/>
    </xf>
    <xf numFmtId="0" fontId="38" fillId="2" borderId="7" xfId="0" applyFont="1" applyFill="1" applyBorder="1" applyAlignment="1">
      <alignment horizontal="center" vertical="center" textRotation="90" wrapText="1"/>
    </xf>
    <xf numFmtId="0" fontId="38" fillId="2" borderId="70" xfId="0" applyFont="1" applyFill="1" applyBorder="1" applyAlignment="1">
      <alignment horizontal="center" vertical="center" textRotation="90" wrapText="1"/>
    </xf>
    <xf numFmtId="0" fontId="37" fillId="0" borderId="64" xfId="0" applyFont="1" applyFill="1" applyBorder="1" applyAlignment="1">
      <alignment horizontal="center" vertical="center"/>
    </xf>
    <xf numFmtId="0" fontId="0" fillId="0" borderId="65" xfId="0" applyFill="1" applyBorder="1" applyAlignment="1">
      <alignment horizontal="center" vertical="center"/>
    </xf>
    <xf numFmtId="0" fontId="0" fillId="0" borderId="78" xfId="0" applyFill="1" applyBorder="1" applyAlignment="1">
      <alignment horizontal="center" vertical="center"/>
    </xf>
    <xf numFmtId="0" fontId="0" fillId="0" borderId="60" xfId="0" applyFill="1" applyBorder="1" applyAlignment="1">
      <alignment horizontal="center" vertical="center"/>
    </xf>
    <xf numFmtId="0" fontId="37" fillId="2" borderId="26" xfId="0" applyFont="1" applyFill="1" applyBorder="1" applyAlignment="1">
      <alignment horizontal="center" vertical="center"/>
    </xf>
    <xf numFmtId="0" fontId="35" fillId="0" borderId="0" xfId="0" applyFont="1" applyFill="1" applyBorder="1" applyAlignment="1">
      <alignment horizontal="left" vertical="center" wrapText="1"/>
    </xf>
    <xf numFmtId="0" fontId="10" fillId="0" borderId="0" xfId="0" applyFont="1" applyFill="1" applyAlignment="1">
      <alignment horizontal="justify" vertical="center"/>
    </xf>
    <xf numFmtId="0" fontId="9" fillId="0" borderId="0" xfId="0" applyFont="1" applyFill="1" applyAlignme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textRotation="90"/>
    </xf>
    <xf numFmtId="0" fontId="4" fillId="0" borderId="11" xfId="0" applyFont="1" applyBorder="1" applyAlignment="1">
      <alignment horizontal="center" vertical="center" textRotation="90"/>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textRotation="90" wrapText="1"/>
    </xf>
    <xf numFmtId="0" fontId="4" fillId="0" borderId="15" xfId="0" applyFont="1" applyBorder="1" applyAlignment="1">
      <alignment horizontal="center" vertical="center" textRotation="90"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textRotation="90"/>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3" borderId="13"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8" xfId="0" applyFont="1" applyBorder="1" applyAlignment="1">
      <alignment horizontal="center" vertical="center" textRotation="90" wrapText="1"/>
    </xf>
    <xf numFmtId="0" fontId="4" fillId="0" borderId="19"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2" borderId="13" xfId="0" applyFont="1" applyFill="1" applyBorder="1" applyAlignment="1">
      <alignment horizontal="center" vertical="center" textRotation="90" wrapText="1"/>
    </xf>
    <xf numFmtId="0" fontId="4" fillId="3" borderId="14"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5" fillId="3" borderId="13" xfId="0" applyFont="1" applyFill="1" applyBorder="1" applyAlignment="1">
      <alignment horizontal="center" vertical="center" textRotation="90" wrapText="1"/>
    </xf>
    <xf numFmtId="0" fontId="5" fillId="3" borderId="14" xfId="0" applyFont="1" applyFill="1" applyBorder="1" applyAlignment="1">
      <alignment horizontal="center" vertical="center" textRotation="90" wrapText="1"/>
    </xf>
    <xf numFmtId="0" fontId="4" fillId="0" borderId="16" xfId="0" applyFont="1" applyBorder="1" applyAlignment="1">
      <alignment horizontal="center" vertical="center" textRotation="90"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15" xfId="0" applyFont="1" applyBorder="1" applyAlignment="1">
      <alignment horizontal="center" vertical="center" textRotation="90"/>
    </xf>
    <xf numFmtId="0" fontId="28" fillId="5" borderId="30" xfId="0" applyFont="1" applyFill="1" applyBorder="1" applyAlignment="1" applyProtection="1">
      <alignment horizontal="center" vertical="center" wrapText="1"/>
      <protection locked="0"/>
    </xf>
    <xf numFmtId="0" fontId="28" fillId="5" borderId="31" xfId="0" applyFont="1" applyFill="1" applyBorder="1" applyAlignment="1" applyProtection="1">
      <alignment horizontal="center" vertical="center" wrapText="1"/>
      <protection locked="0"/>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7" fillId="0" borderId="27" xfId="0" applyFont="1" applyBorder="1" applyAlignment="1">
      <alignment horizontal="center" vertical="center"/>
    </xf>
    <xf numFmtId="0" fontId="2" fillId="0" borderId="28"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4" borderId="1"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49" fontId="15" fillId="0" borderId="30" xfId="0" applyNumberFormat="1"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23" fillId="6" borderId="30" xfId="0" applyFont="1" applyFill="1" applyBorder="1" applyAlignment="1" applyProtection="1">
      <alignment horizontal="center" vertical="center" wrapText="1"/>
      <protection locked="0"/>
    </xf>
    <xf numFmtId="0" fontId="23" fillId="6" borderId="3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2" xfId="0" applyFill="1" applyBorder="1" applyAlignment="1"/>
    <xf numFmtId="0" fontId="0" fillId="0" borderId="3" xfId="0" applyFill="1" applyBorder="1" applyAlignment="1"/>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0" fillId="0" borderId="2" xfId="0" applyBorder="1" applyAlignment="1"/>
    <xf numFmtId="0" fontId="0" fillId="0" borderId="3" xfId="0" applyBorder="1" applyAlignment="1"/>
    <xf numFmtId="0" fontId="27" fillId="4" borderId="30" xfId="0" applyFont="1" applyFill="1" applyBorder="1" applyAlignment="1" applyProtection="1">
      <alignment horizontal="center" vertical="center" wrapText="1"/>
      <protection locked="0"/>
    </xf>
    <xf numFmtId="0" fontId="27" fillId="4" borderId="31" xfId="0" applyFont="1" applyFill="1" applyBorder="1" applyAlignment="1" applyProtection="1">
      <alignment horizontal="center" vertical="center" wrapText="1"/>
      <protection locked="0"/>
    </xf>
    <xf numFmtId="0" fontId="0" fillId="0" borderId="12" xfId="0" applyFont="1" applyBorder="1" applyAlignment="1">
      <alignment vertical="center" wrapText="1"/>
    </xf>
    <xf numFmtId="0" fontId="3" fillId="0" borderId="11" xfId="0" applyFont="1" applyFill="1" applyBorder="1" applyAlignment="1">
      <alignment vertical="center"/>
    </xf>
    <xf numFmtId="0" fontId="3" fillId="0" borderId="13" xfId="0" applyFont="1" applyFill="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54" xfId="0" applyFont="1" applyFill="1" applyBorder="1" applyAlignment="1">
      <alignment vertical="center"/>
    </xf>
    <xf numFmtId="0" fontId="3" fillId="0" borderId="43" xfId="0" applyFont="1" applyFill="1" applyBorder="1" applyAlignment="1">
      <alignment vertical="center"/>
    </xf>
    <xf numFmtId="0" fontId="19" fillId="0" borderId="5" xfId="0" applyFont="1" applyFill="1" applyBorder="1" applyAlignment="1" applyProtection="1">
      <alignment horizontal="center" vertical="center" wrapText="1"/>
    </xf>
    <xf numFmtId="0" fontId="29" fillId="0" borderId="12" xfId="0" applyFont="1" applyFill="1" applyBorder="1" applyAlignment="1">
      <alignment horizontal="center" vertical="center" wrapText="1"/>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164" fontId="30" fillId="4" borderId="1" xfId="0" applyNumberFormat="1" applyFont="1" applyFill="1" applyBorder="1" applyAlignment="1">
      <alignment horizontal="left" vertical="center" wrapText="1"/>
    </xf>
    <xf numFmtId="0" fontId="31" fillId="4" borderId="40" xfId="0" applyFont="1" applyFill="1" applyBorder="1" applyAlignment="1">
      <alignment horizontal="left" vertical="center" wrapText="1"/>
    </xf>
    <xf numFmtId="0" fontId="32" fillId="7" borderId="1" xfId="0" applyFont="1" applyFill="1" applyBorder="1" applyAlignment="1">
      <alignment vertical="center" wrapText="1"/>
    </xf>
    <xf numFmtId="0" fontId="0" fillId="0" borderId="40" xfId="0" applyFont="1" applyBorder="1" applyAlignment="1">
      <alignment vertical="center" wrapText="1"/>
    </xf>
    <xf numFmtId="166" fontId="3" fillId="0" borderId="30" xfId="0" applyNumberFormat="1" applyFont="1" applyFill="1" applyBorder="1" applyAlignment="1">
      <alignment horizontal="center" vertical="center"/>
    </xf>
    <xf numFmtId="166" fontId="3" fillId="0" borderId="31" xfId="0" applyNumberFormat="1" applyFont="1" applyFill="1" applyBorder="1" applyAlignment="1">
      <alignment horizontal="center" vertical="center"/>
    </xf>
    <xf numFmtId="166" fontId="3" fillId="0" borderId="32" xfId="0" applyNumberFormat="1" applyFont="1" applyFill="1" applyBorder="1" applyAlignment="1">
      <alignment horizontal="center" vertical="center"/>
    </xf>
    <xf numFmtId="0" fontId="3" fillId="11" borderId="4" xfId="0" applyFont="1" applyFill="1" applyBorder="1" applyAlignment="1">
      <alignment vertical="center"/>
    </xf>
    <xf numFmtId="0" fontId="3" fillId="11" borderId="6" xfId="0" applyFont="1" applyFill="1" applyBorder="1" applyAlignment="1">
      <alignment vertical="center"/>
    </xf>
    <xf numFmtId="0" fontId="14" fillId="9" borderId="13" xfId="2" applyFont="1" applyFill="1" applyBorder="1" applyAlignment="1">
      <alignment horizontal="center" vertical="center"/>
    </xf>
    <xf numFmtId="0" fontId="14" fillId="9" borderId="17" xfId="2" applyFont="1" applyFill="1" applyBorder="1" applyAlignment="1">
      <alignment horizontal="center" vertical="center"/>
    </xf>
    <xf numFmtId="0" fontId="12" fillId="9" borderId="13" xfId="2" applyFont="1" applyFill="1" applyBorder="1" applyAlignment="1" applyProtection="1">
      <alignment horizontal="center" vertical="center"/>
      <protection locked="0"/>
    </xf>
    <xf numFmtId="0" fontId="8" fillId="9" borderId="31" xfId="0" applyFont="1" applyFill="1" applyBorder="1" applyAlignment="1">
      <alignment horizontal="center" vertical="center"/>
    </xf>
    <xf numFmtId="1" fontId="12" fillId="9" borderId="14" xfId="2" applyNumberFormat="1" applyFont="1" applyFill="1" applyBorder="1" applyAlignment="1" applyProtection="1">
      <alignment horizontal="center" vertical="center"/>
      <protection locked="0"/>
    </xf>
    <xf numFmtId="1" fontId="12" fillId="9" borderId="13" xfId="0" applyNumberFormat="1" applyFont="1" applyFill="1" applyBorder="1" applyAlignment="1">
      <alignment horizontal="center" vertical="center"/>
    </xf>
    <xf numFmtId="0" fontId="17" fillId="9" borderId="13" xfId="0" applyFont="1" applyFill="1" applyBorder="1" applyAlignment="1">
      <alignment horizontal="center" vertical="center"/>
    </xf>
    <xf numFmtId="0" fontId="13" fillId="9" borderId="15" xfId="0" applyFont="1" applyFill="1" applyBorder="1" applyAlignment="1">
      <alignment horizontal="center" vertical="center"/>
    </xf>
    <xf numFmtId="0" fontId="12" fillId="9" borderId="13" xfId="0" applyFont="1" applyFill="1" applyBorder="1" applyAlignment="1">
      <alignment horizontal="center" vertical="center"/>
    </xf>
    <xf numFmtId="0" fontId="13" fillId="9" borderId="15" xfId="2" applyFont="1" applyFill="1" applyBorder="1" applyAlignment="1" applyProtection="1">
      <alignment horizontal="center" vertical="center"/>
      <protection locked="0"/>
    </xf>
    <xf numFmtId="0" fontId="12" fillId="9" borderId="16" xfId="2" applyFont="1" applyFill="1" applyBorder="1" applyAlignment="1" applyProtection="1">
      <alignment horizontal="center" vertical="center"/>
      <protection locked="0"/>
    </xf>
    <xf numFmtId="0" fontId="17" fillId="9" borderId="11" xfId="0" applyFont="1" applyFill="1" applyBorder="1" applyAlignment="1">
      <alignment horizontal="center" vertical="center"/>
    </xf>
    <xf numFmtId="0" fontId="13" fillId="9" borderId="41" xfId="0" applyFont="1" applyFill="1" applyBorder="1" applyAlignment="1">
      <alignment horizontal="center" vertical="center"/>
    </xf>
    <xf numFmtId="0" fontId="17" fillId="9" borderId="4" xfId="0" applyFont="1" applyFill="1" applyBorder="1" applyAlignment="1">
      <alignment horizontal="center" vertical="center"/>
    </xf>
    <xf numFmtId="0" fontId="12" fillId="9" borderId="48" xfId="0" applyFont="1" applyFill="1" applyBorder="1" applyAlignment="1" applyProtection="1">
      <alignment vertical="center" wrapText="1"/>
      <protection locked="0"/>
    </xf>
    <xf numFmtId="1" fontId="12" fillId="9" borderId="16" xfId="0" applyNumberFormat="1" applyFont="1" applyFill="1" applyBorder="1" applyAlignment="1">
      <alignment horizontal="center" vertical="center"/>
    </xf>
    <xf numFmtId="165" fontId="12" fillId="9" borderId="13" xfId="0" applyNumberFormat="1" applyFont="1" applyFill="1" applyBorder="1" applyAlignment="1">
      <alignment horizontal="center" vertical="center"/>
    </xf>
    <xf numFmtId="0" fontId="44" fillId="9" borderId="31" xfId="0" applyFont="1" applyFill="1" applyBorder="1" applyAlignment="1">
      <alignment horizontal="center" vertical="center"/>
    </xf>
    <xf numFmtId="1" fontId="34" fillId="9" borderId="16" xfId="0" applyNumberFormat="1" applyFont="1" applyFill="1" applyBorder="1" applyAlignment="1">
      <alignment horizontal="center" vertical="center"/>
    </xf>
    <xf numFmtId="1" fontId="34" fillId="9" borderId="49" xfId="0" applyNumberFormat="1" applyFont="1" applyFill="1" applyBorder="1" applyAlignment="1">
      <alignment horizontal="center" vertical="center"/>
    </xf>
    <xf numFmtId="0" fontId="19" fillId="9" borderId="13" xfId="0" applyFont="1" applyFill="1" applyBorder="1" applyAlignment="1" applyProtection="1">
      <alignment horizontal="center" vertical="center" wrapText="1"/>
      <protection locked="0"/>
    </xf>
    <xf numFmtId="2" fontId="12" fillId="9" borderId="11" xfId="2" applyNumberFormat="1" applyFont="1" applyFill="1" applyBorder="1" applyAlignment="1" applyProtection="1">
      <alignment horizontal="center" vertical="center" wrapText="1"/>
      <protection locked="0"/>
    </xf>
    <xf numFmtId="2" fontId="18" fillId="0" borderId="36" xfId="0" applyNumberFormat="1"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xf>
    <xf numFmtId="0" fontId="20" fillId="0" borderId="20" xfId="0" applyFont="1" applyFill="1" applyBorder="1" applyAlignment="1" applyProtection="1">
      <alignment horizontal="center" vertical="center" wrapText="1"/>
      <protection locked="0"/>
    </xf>
    <xf numFmtId="0" fontId="20" fillId="0" borderId="33" xfId="0" applyFont="1" applyFill="1" applyBorder="1" applyAlignment="1" applyProtection="1">
      <alignment vertical="center" wrapText="1"/>
      <protection locked="0"/>
    </xf>
    <xf numFmtId="1" fontId="19" fillId="0" borderId="20" xfId="0" applyNumberFormat="1" applyFont="1" applyFill="1" applyBorder="1" applyAlignment="1">
      <alignment horizontal="center" vertical="center"/>
    </xf>
    <xf numFmtId="0" fontId="22" fillId="11" borderId="20" xfId="0" applyFont="1" applyFill="1" applyBorder="1" applyAlignment="1">
      <alignment horizontal="center" vertical="center" wrapText="1"/>
    </xf>
    <xf numFmtId="0" fontId="19" fillId="11" borderId="21" xfId="0" applyFont="1" applyFill="1" applyBorder="1" applyAlignment="1" applyProtection="1">
      <alignment horizontal="center" vertical="center" wrapText="1"/>
      <protection locked="0"/>
    </xf>
    <xf numFmtId="2" fontId="18" fillId="0" borderId="4" xfId="0" applyNumberFormat="1" applyFont="1" applyFill="1" applyBorder="1" applyAlignment="1" applyProtection="1">
      <alignment horizontal="center" vertical="center" wrapText="1"/>
      <protection locked="0"/>
    </xf>
    <xf numFmtId="0" fontId="35" fillId="0" borderId="6" xfId="0" applyFont="1" applyFill="1" applyBorder="1" applyAlignment="1" applyProtection="1">
      <alignment vertical="center" wrapText="1"/>
    </xf>
    <xf numFmtId="0" fontId="20" fillId="0" borderId="6" xfId="0" applyFont="1" applyFill="1" applyBorder="1" applyAlignment="1" applyProtection="1">
      <alignment horizontal="center" vertical="center" wrapText="1"/>
      <protection locked="0"/>
    </xf>
    <xf numFmtId="0" fontId="20" fillId="0" borderId="6" xfId="0" applyFont="1" applyFill="1" applyBorder="1" applyAlignment="1" applyProtection="1">
      <alignment vertical="center" wrapText="1"/>
      <protection locked="0"/>
    </xf>
    <xf numFmtId="0" fontId="20" fillId="0" borderId="7" xfId="0" applyFont="1" applyFill="1" applyBorder="1" applyAlignment="1" applyProtection="1">
      <alignment vertical="center" wrapText="1"/>
      <protection locked="0"/>
    </xf>
    <xf numFmtId="0" fontId="36" fillId="0" borderId="8" xfId="0" applyFont="1" applyFill="1" applyBorder="1" applyAlignment="1" applyProtection="1">
      <alignment horizontal="center" vertical="center" wrapText="1"/>
      <protection locked="0"/>
    </xf>
    <xf numFmtId="1" fontId="35" fillId="0" borderId="10" xfId="0" applyNumberFormat="1" applyFont="1" applyFill="1" applyBorder="1" applyAlignment="1">
      <alignment horizontal="center" vertical="center"/>
    </xf>
    <xf numFmtId="1" fontId="36" fillId="0" borderId="6" xfId="0" applyNumberFormat="1" applyFont="1" applyFill="1" applyBorder="1" applyAlignment="1">
      <alignment horizontal="center" vertical="center"/>
    </xf>
    <xf numFmtId="0" fontId="35" fillId="3" borderId="9" xfId="0" applyFont="1" applyFill="1" applyBorder="1" applyAlignment="1" applyProtection="1">
      <alignment horizontal="center" vertical="center" wrapText="1"/>
      <protection locked="0"/>
    </xf>
    <xf numFmtId="9" fontId="48" fillId="0" borderId="0" xfId="1" applyFont="1" applyFill="1" applyAlignment="1">
      <alignment vertical="center"/>
    </xf>
    <xf numFmtId="2" fontId="12" fillId="9" borderId="36" xfId="0" applyNumberFormat="1" applyFont="1" applyFill="1" applyBorder="1" applyAlignment="1" applyProtection="1">
      <alignment horizontal="center" vertical="center" wrapText="1"/>
      <protection locked="0"/>
    </xf>
    <xf numFmtId="1" fontId="34" fillId="9" borderId="17" xfId="0" applyNumberFormat="1" applyFont="1" applyFill="1" applyBorder="1" applyAlignment="1">
      <alignment horizontal="center" vertical="center"/>
    </xf>
  </cellXfs>
  <cellStyles count="8">
    <cellStyle name="Відсотковий" xfId="1" builtinId="5"/>
    <cellStyle name="Відсотковий 2" xfId="3"/>
    <cellStyle name="Звичайний" xfId="0" builtinId="0"/>
    <cellStyle name="Звичайний 2" xfId="2"/>
    <cellStyle name="Обычный 2" xfId="5"/>
    <cellStyle name="Обычный 2 2" xfId="7"/>
    <cellStyle name="Обычный 2 3" xfId="4"/>
    <cellStyle name="Обычный 3" xfId="6"/>
  </cellStyles>
  <dxfs count="0"/>
  <tableStyles count="0" defaultTableStyle="TableStyleMedium2" defaultPivotStyle="PivotStyleLight16"/>
  <colors>
    <mruColors>
      <color rgb="FF28F8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7"/>
  <sheetViews>
    <sheetView view="pageBreakPreview" topLeftCell="A16" zoomScaleNormal="100" zoomScaleSheetLayoutView="100" workbookViewId="0">
      <selection activeCell="A21" sqref="A21:BA21"/>
    </sheetView>
  </sheetViews>
  <sheetFormatPr defaultColWidth="9.109375" defaultRowHeight="18" x14ac:dyDescent="0.35"/>
  <cols>
    <col min="1" max="1" width="8.5546875" style="238" customWidth="1"/>
    <col min="2" max="53" width="3.6640625" style="238" customWidth="1"/>
    <col min="54" max="54" width="5.109375" style="238" customWidth="1"/>
    <col min="55" max="16384" width="9.109375" style="238"/>
  </cols>
  <sheetData>
    <row r="1" spans="1:53" s="216" customFormat="1" ht="21.75" customHeight="1" x14ac:dyDescent="0.35">
      <c r="A1" s="214"/>
      <c r="B1" s="215"/>
      <c r="C1" s="215"/>
      <c r="D1" s="215"/>
      <c r="E1" s="215"/>
      <c r="F1" s="215"/>
      <c r="G1" s="215"/>
      <c r="H1" s="215"/>
      <c r="I1" s="548" t="s">
        <v>147</v>
      </c>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c r="AI1" s="548"/>
      <c r="AJ1" s="548"/>
      <c r="AK1" s="548"/>
      <c r="AL1" s="548"/>
      <c r="AM1" s="548"/>
      <c r="AN1" s="548"/>
      <c r="AO1" s="548"/>
      <c r="AP1" s="548"/>
      <c r="AQ1" s="548"/>
      <c r="AR1" s="215"/>
      <c r="AS1" s="215"/>
      <c r="AT1" s="215"/>
      <c r="AU1" s="215"/>
      <c r="AV1" s="215"/>
      <c r="AW1" s="215"/>
      <c r="AX1" s="215"/>
      <c r="AY1" s="215"/>
      <c r="AZ1" s="215"/>
      <c r="BA1" s="215"/>
    </row>
    <row r="2" spans="1:53" s="218" customFormat="1" ht="21.75" customHeight="1" x14ac:dyDescent="0.3">
      <c r="A2" s="217" t="s">
        <v>196</v>
      </c>
      <c r="B2" s="215"/>
      <c r="C2" s="215"/>
      <c r="D2" s="215"/>
      <c r="E2" s="215"/>
      <c r="F2" s="215"/>
      <c r="G2" s="215"/>
      <c r="H2" s="215"/>
      <c r="I2" s="549" t="s">
        <v>259</v>
      </c>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49"/>
      <c r="AO2" s="549"/>
      <c r="AP2" s="549"/>
      <c r="AQ2" s="549"/>
      <c r="AR2" s="550" t="s">
        <v>197</v>
      </c>
      <c r="AS2" s="550"/>
      <c r="AT2" s="550"/>
      <c r="AU2" s="550"/>
      <c r="AV2" s="550"/>
      <c r="AW2" s="550"/>
      <c r="AX2" s="550"/>
      <c r="AY2" s="550"/>
      <c r="AZ2" s="550"/>
      <c r="BA2" s="550"/>
    </row>
    <row r="3" spans="1:53" s="218" customFormat="1" ht="21.75" customHeight="1" x14ac:dyDescent="0.3">
      <c r="A3" s="219" t="s">
        <v>148</v>
      </c>
      <c r="B3" s="219"/>
      <c r="C3" s="219"/>
      <c r="D3" s="219"/>
      <c r="E3" s="219"/>
      <c r="F3" s="219"/>
      <c r="G3" s="219"/>
      <c r="H3" s="219"/>
      <c r="I3" s="219"/>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K3" s="551"/>
      <c r="AL3" s="551"/>
      <c r="AM3" s="551"/>
      <c r="AN3" s="551"/>
      <c r="AO3" s="551"/>
      <c r="AP3" s="219"/>
      <c r="AQ3" s="219"/>
      <c r="AR3" s="552" t="s">
        <v>198</v>
      </c>
      <c r="AS3" s="552"/>
      <c r="AT3" s="552"/>
      <c r="AU3" s="552"/>
      <c r="AV3" s="552"/>
      <c r="AW3" s="552"/>
      <c r="AX3" s="552"/>
      <c r="AY3" s="552"/>
      <c r="AZ3" s="552"/>
      <c r="BA3" s="552"/>
    </row>
    <row r="4" spans="1:53" s="218" customFormat="1" ht="21.75" customHeight="1" x14ac:dyDescent="0.3">
      <c r="A4" s="220" t="s">
        <v>149</v>
      </c>
      <c r="B4" s="220"/>
      <c r="C4" s="220"/>
      <c r="D4" s="220"/>
      <c r="E4" s="220"/>
      <c r="F4" s="220"/>
      <c r="G4" s="220"/>
      <c r="H4" s="220"/>
      <c r="I4" s="220"/>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0"/>
      <c r="AQ4" s="220"/>
      <c r="AR4" s="220" t="s">
        <v>199</v>
      </c>
      <c r="AS4" s="220"/>
      <c r="AT4" s="220"/>
      <c r="AU4" s="220"/>
      <c r="AV4" s="220"/>
      <c r="AW4" s="220"/>
      <c r="AX4" s="220"/>
      <c r="AY4" s="220"/>
      <c r="AZ4" s="220"/>
      <c r="BA4" s="220"/>
    </row>
    <row r="5" spans="1:53" s="218" customFormat="1" ht="21.75" customHeight="1" x14ac:dyDescent="0.3">
      <c r="A5" s="220" t="s">
        <v>151</v>
      </c>
      <c r="B5" s="220"/>
      <c r="C5" s="220"/>
      <c r="D5" s="220"/>
      <c r="E5" s="220"/>
      <c r="F5" s="220"/>
      <c r="G5" s="220"/>
      <c r="H5" s="220"/>
      <c r="I5" s="220"/>
      <c r="J5" s="222"/>
      <c r="K5" s="222"/>
      <c r="L5" s="222"/>
      <c r="M5" s="222"/>
      <c r="N5" s="222"/>
      <c r="O5" s="222"/>
      <c r="P5" s="222"/>
      <c r="Q5" s="220"/>
      <c r="R5" s="222"/>
      <c r="S5" s="517" t="s">
        <v>150</v>
      </c>
      <c r="T5" s="517"/>
      <c r="U5" s="517"/>
      <c r="V5" s="517"/>
      <c r="W5" s="517"/>
      <c r="X5" s="517"/>
      <c r="Y5" s="517"/>
      <c r="Z5" s="517"/>
      <c r="AA5" s="517"/>
      <c r="AB5" s="517"/>
      <c r="AC5" s="517"/>
      <c r="AD5" s="517"/>
      <c r="AE5" s="517"/>
      <c r="AF5" s="517"/>
      <c r="AG5" s="222"/>
      <c r="AH5" s="222"/>
      <c r="AI5" s="222"/>
      <c r="AJ5" s="222"/>
      <c r="AK5" s="222"/>
      <c r="AL5" s="222"/>
      <c r="AM5" s="222"/>
      <c r="AN5" s="222"/>
      <c r="AO5" s="222"/>
      <c r="AP5" s="220"/>
      <c r="AQ5" s="220"/>
      <c r="AR5" s="553" t="s">
        <v>151</v>
      </c>
      <c r="AS5" s="553"/>
      <c r="AT5" s="553"/>
      <c r="AU5" s="553"/>
      <c r="AV5" s="553"/>
      <c r="AW5" s="553"/>
      <c r="AX5" s="553"/>
      <c r="AY5" s="553"/>
      <c r="AZ5" s="553"/>
      <c r="BA5" s="553"/>
    </row>
    <row r="6" spans="1:53" s="218" customFormat="1" ht="21.75" customHeight="1" x14ac:dyDescent="0.3">
      <c r="A6" s="220" t="s">
        <v>200</v>
      </c>
      <c r="B6" s="220"/>
      <c r="C6" s="220"/>
      <c r="D6" s="220"/>
      <c r="E6" s="220"/>
      <c r="F6" s="220"/>
      <c r="G6" s="220"/>
      <c r="H6" s="220"/>
      <c r="I6" s="223"/>
      <c r="J6" s="222"/>
      <c r="K6" s="222"/>
      <c r="L6" s="222"/>
      <c r="M6" s="222"/>
      <c r="N6" s="222"/>
      <c r="O6" s="222"/>
      <c r="P6" s="222"/>
      <c r="Q6" s="554" t="s">
        <v>201</v>
      </c>
      <c r="R6" s="555"/>
      <c r="S6" s="555"/>
      <c r="T6" s="555"/>
      <c r="U6" s="555"/>
      <c r="V6" s="555"/>
      <c r="W6" s="555"/>
      <c r="X6" s="555"/>
      <c r="Y6" s="555"/>
      <c r="Z6" s="555"/>
      <c r="AA6" s="555"/>
      <c r="AB6" s="555"/>
      <c r="AC6" s="555"/>
      <c r="AD6" s="555"/>
      <c r="AE6" s="555"/>
      <c r="AF6" s="555"/>
      <c r="AG6" s="555"/>
      <c r="AH6" s="555"/>
      <c r="AI6" s="555"/>
      <c r="AJ6" s="222"/>
      <c r="AK6" s="222"/>
      <c r="AL6" s="222"/>
      <c r="AM6" s="222"/>
      <c r="AN6" s="220"/>
      <c r="AO6" s="220"/>
      <c r="AP6" s="220"/>
      <c r="AQ6" s="220"/>
      <c r="AR6" s="518" t="s">
        <v>245</v>
      </c>
      <c r="AS6" s="518"/>
      <c r="AT6" s="518"/>
      <c r="AU6" s="518"/>
      <c r="AV6" s="518"/>
      <c r="AW6" s="518"/>
      <c r="AX6" s="518"/>
      <c r="AY6" s="518"/>
      <c r="AZ6" s="518"/>
      <c r="BA6" s="220"/>
    </row>
    <row r="7" spans="1:53" s="218" customFormat="1" ht="21.75" customHeight="1" x14ac:dyDescent="0.3">
      <c r="A7" s="354" t="s">
        <v>254</v>
      </c>
      <c r="B7" s="354"/>
      <c r="C7" s="354"/>
      <c r="D7" s="354"/>
      <c r="E7" s="354"/>
      <c r="F7" s="220"/>
      <c r="G7" s="220"/>
      <c r="H7" s="220"/>
      <c r="I7" s="224"/>
      <c r="J7" s="224"/>
      <c r="K7" s="224"/>
      <c r="L7" s="224"/>
      <c r="M7" s="224"/>
      <c r="N7" s="224"/>
      <c r="O7" s="224"/>
      <c r="P7" s="224"/>
      <c r="Q7" s="517" t="s">
        <v>202</v>
      </c>
      <c r="R7" s="517"/>
      <c r="S7" s="517"/>
      <c r="T7" s="517"/>
      <c r="U7" s="517"/>
      <c r="V7" s="517"/>
      <c r="W7" s="517"/>
      <c r="X7" s="517"/>
      <c r="Y7" s="517"/>
      <c r="Z7" s="517"/>
      <c r="AA7" s="517"/>
      <c r="AB7" s="517"/>
      <c r="AC7" s="517"/>
      <c r="AD7" s="517"/>
      <c r="AE7" s="517"/>
      <c r="AF7" s="517"/>
      <c r="AG7" s="517"/>
      <c r="AH7" s="517"/>
      <c r="AI7" s="517"/>
      <c r="AJ7" s="224"/>
      <c r="AK7" s="224"/>
      <c r="AL7" s="224"/>
      <c r="AM7" s="224"/>
      <c r="AN7" s="224"/>
      <c r="AO7" s="224"/>
      <c r="AP7" s="224"/>
      <c r="AQ7" s="220"/>
      <c r="AR7" s="518" t="s">
        <v>255</v>
      </c>
      <c r="AS7" s="518"/>
      <c r="AT7" s="518"/>
      <c r="AU7" s="518"/>
      <c r="AV7" s="518"/>
      <c r="AW7" s="518"/>
      <c r="AX7" s="518"/>
      <c r="AY7" s="518"/>
      <c r="AZ7" s="518"/>
      <c r="BA7" s="220"/>
    </row>
    <row r="8" spans="1:53" s="216" customFormat="1" x14ac:dyDescent="0.35">
      <c r="A8" s="225"/>
      <c r="B8" s="225"/>
      <c r="C8" s="225"/>
      <c r="D8" s="225"/>
      <c r="E8" s="225"/>
      <c r="F8" s="225"/>
      <c r="G8" s="225"/>
      <c r="H8" s="225"/>
      <c r="I8" s="226"/>
      <c r="J8" s="227"/>
      <c r="K8" s="228"/>
      <c r="L8" s="228"/>
      <c r="M8" s="228"/>
      <c r="N8" s="228"/>
      <c r="O8" s="228"/>
      <c r="P8" s="228"/>
      <c r="Q8" s="228"/>
      <c r="R8" s="228"/>
      <c r="S8" s="519" t="s">
        <v>203</v>
      </c>
      <c r="T8" s="519"/>
      <c r="U8" s="519"/>
      <c r="V8" s="519"/>
      <c r="W8" s="519"/>
      <c r="X8" s="519"/>
      <c r="Y8" s="519"/>
      <c r="Z8" s="519"/>
      <c r="AA8" s="519"/>
      <c r="AB8" s="519"/>
      <c r="AC8" s="519"/>
      <c r="AD8" s="519"/>
      <c r="AE8" s="519"/>
      <c r="AF8" s="519"/>
      <c r="AG8" s="228"/>
      <c r="AH8" s="228"/>
      <c r="AI8" s="228"/>
      <c r="AJ8" s="228"/>
      <c r="AK8" s="228"/>
      <c r="AL8" s="228"/>
      <c r="AM8" s="228"/>
      <c r="AN8" s="227"/>
      <c r="AO8" s="227"/>
      <c r="AP8" s="227"/>
      <c r="AQ8" s="227"/>
      <c r="AR8" s="227"/>
      <c r="AS8" s="229"/>
      <c r="AT8" s="229"/>
      <c r="AU8" s="229"/>
      <c r="AV8" s="229"/>
      <c r="AW8" s="229"/>
      <c r="AX8" s="225"/>
      <c r="AY8" s="225"/>
      <c r="AZ8" s="225"/>
      <c r="BA8" s="225"/>
    </row>
    <row r="9" spans="1:53" s="216" customFormat="1" x14ac:dyDescent="0.35">
      <c r="A9" s="230"/>
      <c r="B9" s="230"/>
      <c r="C9" s="230"/>
      <c r="D9" s="230"/>
      <c r="E9" s="230"/>
      <c r="F9" s="230"/>
      <c r="G9" s="230"/>
      <c r="H9" s="230"/>
      <c r="I9" s="226"/>
      <c r="J9" s="227"/>
      <c r="K9" s="228"/>
      <c r="L9" s="228"/>
      <c r="M9" s="228"/>
      <c r="N9" s="228"/>
      <c r="O9" s="228"/>
      <c r="P9" s="228"/>
      <c r="Q9" s="228"/>
      <c r="R9" s="520" t="s">
        <v>204</v>
      </c>
      <c r="S9" s="521"/>
      <c r="T9" s="521"/>
      <c r="U9" s="521"/>
      <c r="V9" s="521"/>
      <c r="W9" s="521"/>
      <c r="X9" s="521"/>
      <c r="Y9" s="521"/>
      <c r="Z9" s="521"/>
      <c r="AA9" s="521"/>
      <c r="AB9" s="521"/>
      <c r="AC9" s="521"/>
      <c r="AD9" s="521"/>
      <c r="AE9" s="521"/>
      <c r="AF9" s="521"/>
      <c r="AG9" s="521"/>
      <c r="AH9" s="521"/>
      <c r="AI9" s="521"/>
      <c r="AJ9" s="228"/>
      <c r="AK9" s="228"/>
      <c r="AL9" s="228"/>
      <c r="AM9" s="228"/>
      <c r="AN9" s="227"/>
      <c r="AO9" s="227"/>
      <c r="AP9" s="227"/>
      <c r="AQ9" s="227"/>
      <c r="AR9" s="229"/>
      <c r="AS9" s="229"/>
      <c r="AT9" s="229"/>
      <c r="AU9" s="229"/>
      <c r="AV9" s="229"/>
      <c r="AW9" s="229"/>
      <c r="AX9" s="231"/>
      <c r="AY9" s="231"/>
      <c r="AZ9" s="231"/>
      <c r="BA9" s="231"/>
    </row>
    <row r="10" spans="1:53" s="216" customFormat="1" x14ac:dyDescent="0.35">
      <c r="A10" s="227"/>
      <c r="B10" s="227"/>
      <c r="C10" s="227"/>
      <c r="D10" s="227"/>
      <c r="E10" s="227"/>
      <c r="F10" s="227"/>
      <c r="G10" s="227"/>
      <c r="H10" s="227"/>
      <c r="I10" s="226"/>
      <c r="J10" s="227"/>
      <c r="K10" s="228"/>
      <c r="L10" s="228"/>
      <c r="M10" s="228"/>
      <c r="N10" s="522" t="s">
        <v>273</v>
      </c>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227"/>
      <c r="AO10" s="227"/>
      <c r="AP10" s="227"/>
      <c r="AQ10" s="227"/>
      <c r="AR10" s="227"/>
      <c r="AS10" s="227"/>
      <c r="AT10" s="227"/>
      <c r="AU10" s="227"/>
      <c r="AV10" s="227"/>
      <c r="AW10" s="227"/>
      <c r="AX10" s="227"/>
      <c r="AY10" s="227"/>
      <c r="AZ10" s="227"/>
      <c r="BA10" s="227"/>
    </row>
    <row r="11" spans="1:53" s="216" customFormat="1" x14ac:dyDescent="0.35">
      <c r="A11" s="227"/>
      <c r="B11" s="227"/>
      <c r="C11" s="227"/>
      <c r="D11" s="227"/>
      <c r="E11" s="227"/>
      <c r="F11" s="227"/>
      <c r="G11" s="227"/>
      <c r="H11" s="227"/>
      <c r="I11" s="226"/>
      <c r="J11" s="227"/>
      <c r="K11" s="228"/>
      <c r="L11" s="228"/>
      <c r="M11" s="228"/>
      <c r="N11" s="522" t="s">
        <v>272</v>
      </c>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227"/>
      <c r="AO11" s="227"/>
      <c r="AP11" s="227"/>
      <c r="AQ11" s="227"/>
      <c r="AR11" s="227"/>
      <c r="AS11" s="227"/>
      <c r="AT11" s="227"/>
      <c r="AU11" s="227"/>
      <c r="AV11" s="227"/>
      <c r="AW11" s="227"/>
      <c r="AX11" s="227"/>
      <c r="AY11" s="227"/>
      <c r="AZ11" s="227"/>
      <c r="BA11" s="227"/>
    </row>
    <row r="12" spans="1:53" s="216" customFormat="1" x14ac:dyDescent="0.35">
      <c r="A12" s="227"/>
      <c r="B12" s="227"/>
      <c r="C12" s="227"/>
      <c r="D12" s="227"/>
      <c r="E12" s="227"/>
      <c r="F12" s="227"/>
      <c r="G12" s="227"/>
      <c r="H12" s="227"/>
      <c r="I12" s="226"/>
      <c r="J12" s="227"/>
      <c r="K12" s="228"/>
      <c r="L12" s="228"/>
      <c r="M12" s="228"/>
      <c r="N12" s="440"/>
      <c r="O12" s="440"/>
      <c r="P12" s="440"/>
      <c r="Q12" s="440"/>
      <c r="R12" s="440"/>
      <c r="S12" s="440"/>
      <c r="T12" s="440"/>
      <c r="U12" s="440"/>
      <c r="V12" s="522" t="s">
        <v>258</v>
      </c>
      <c r="W12" s="522"/>
      <c r="X12" s="522"/>
      <c r="Y12" s="522"/>
      <c r="Z12" s="522"/>
      <c r="AA12" s="522"/>
      <c r="AB12" s="522"/>
      <c r="AC12" s="522"/>
      <c r="AD12" s="522"/>
      <c r="AE12" s="522"/>
      <c r="AF12" s="440"/>
      <c r="AG12" s="440"/>
      <c r="AH12" s="440"/>
      <c r="AI12" s="440"/>
      <c r="AJ12" s="440"/>
      <c r="AK12" s="440"/>
      <c r="AL12" s="440"/>
      <c r="AM12" s="440"/>
      <c r="AN12" s="227"/>
      <c r="AO12" s="227"/>
      <c r="AP12" s="227"/>
      <c r="AQ12" s="227"/>
      <c r="AR12" s="227"/>
      <c r="AS12" s="227"/>
      <c r="AT12" s="227"/>
      <c r="AU12" s="227"/>
      <c r="AV12" s="227"/>
      <c r="AW12" s="227"/>
      <c r="AX12" s="227"/>
      <c r="AY12" s="227"/>
      <c r="AZ12" s="227"/>
      <c r="BA12" s="227"/>
    </row>
    <row r="13" spans="1:53" s="216" customFormat="1" x14ac:dyDescent="0.35">
      <c r="A13" s="227"/>
      <c r="B13" s="227"/>
      <c r="C13" s="227"/>
      <c r="D13" s="227"/>
      <c r="E13" s="227"/>
      <c r="F13" s="227"/>
      <c r="G13" s="227"/>
      <c r="H13" s="227"/>
      <c r="I13" s="226"/>
      <c r="J13" s="227"/>
      <c r="K13" s="228"/>
      <c r="L13" s="228"/>
      <c r="M13" s="228"/>
      <c r="N13" s="228"/>
      <c r="O13" s="228"/>
      <c r="P13" s="228"/>
      <c r="Q13" s="228"/>
      <c r="R13" s="228"/>
      <c r="S13" s="232"/>
      <c r="T13" s="232"/>
      <c r="U13" s="232"/>
      <c r="V13" s="232"/>
      <c r="W13" s="232"/>
      <c r="X13" s="232"/>
      <c r="Y13" s="232"/>
      <c r="Z13" s="232"/>
      <c r="AA13" s="232"/>
      <c r="AB13" s="232"/>
      <c r="AC13" s="232"/>
      <c r="AD13" s="232"/>
      <c r="AE13" s="232"/>
      <c r="AF13" s="232"/>
      <c r="AG13" s="228"/>
      <c r="AH13" s="228"/>
      <c r="AI13" s="228"/>
      <c r="AJ13" s="228"/>
      <c r="AK13" s="228"/>
      <c r="AL13" s="228"/>
      <c r="AM13" s="228"/>
      <c r="AN13" s="227"/>
      <c r="AO13" s="227"/>
      <c r="AP13" s="227"/>
      <c r="AQ13" s="227"/>
      <c r="AR13" s="227"/>
      <c r="AS13" s="227"/>
      <c r="AT13" s="227"/>
      <c r="AU13" s="227"/>
      <c r="AV13" s="227"/>
      <c r="AW13" s="227"/>
      <c r="AX13" s="227"/>
      <c r="AY13" s="227"/>
      <c r="AZ13" s="227"/>
      <c r="BA13" s="227"/>
    </row>
    <row r="14" spans="1:53" s="216" customFormat="1" ht="18" customHeight="1" x14ac:dyDescent="0.35">
      <c r="A14" s="227"/>
      <c r="B14" s="227"/>
      <c r="C14" s="227"/>
      <c r="D14" s="227"/>
      <c r="E14" s="227"/>
      <c r="F14" s="227"/>
      <c r="G14" s="227"/>
      <c r="H14" s="227"/>
      <c r="I14" s="226"/>
      <c r="J14" s="227"/>
      <c r="K14" s="233" t="s">
        <v>205</v>
      </c>
      <c r="L14" s="233"/>
      <c r="M14" s="233"/>
      <c r="N14" s="233"/>
      <c r="O14" s="228"/>
      <c r="P14" s="228"/>
      <c r="Q14" s="228"/>
      <c r="R14" s="598" t="s">
        <v>267</v>
      </c>
      <c r="S14" s="599"/>
      <c r="T14" s="599"/>
      <c r="U14" s="599"/>
      <c r="V14" s="599"/>
      <c r="W14" s="599"/>
      <c r="X14" s="599"/>
      <c r="Y14" s="599"/>
      <c r="Z14" s="599"/>
      <c r="AA14" s="599"/>
      <c r="AB14" s="599"/>
      <c r="AC14" s="599"/>
      <c r="AD14" s="599"/>
      <c r="AE14" s="599"/>
      <c r="AF14" s="599"/>
      <c r="AG14" s="599"/>
      <c r="AH14" s="599"/>
      <c r="AI14" s="599"/>
      <c r="AJ14" s="599"/>
      <c r="AK14" s="228"/>
      <c r="AL14" s="228"/>
      <c r="AM14" s="228"/>
      <c r="AN14" s="227"/>
      <c r="AO14" s="227"/>
      <c r="AP14" s="227"/>
      <c r="AQ14" s="227"/>
      <c r="AR14" s="227"/>
      <c r="AS14" s="227"/>
      <c r="AT14" s="227"/>
      <c r="AU14" s="227"/>
      <c r="AV14" s="227"/>
      <c r="AW14" s="227"/>
      <c r="AX14" s="227"/>
      <c r="AY14" s="227"/>
      <c r="AZ14" s="227"/>
      <c r="BA14" s="227"/>
    </row>
    <row r="15" spans="1:53" s="216" customFormat="1" x14ac:dyDescent="0.35">
      <c r="A15" s="227"/>
      <c r="B15" s="227"/>
      <c r="C15" s="227"/>
      <c r="D15" s="227"/>
      <c r="E15" s="227"/>
      <c r="F15" s="227"/>
      <c r="G15" s="227"/>
      <c r="H15" s="227"/>
      <c r="I15" s="226"/>
      <c r="J15" s="227"/>
      <c r="K15" s="228"/>
      <c r="L15" s="228"/>
      <c r="M15" s="228"/>
      <c r="N15" s="228"/>
      <c r="O15" s="228"/>
      <c r="P15" s="228"/>
      <c r="Q15" s="228"/>
      <c r="R15" s="228"/>
      <c r="S15" s="232"/>
      <c r="T15" s="232"/>
      <c r="U15" s="232"/>
      <c r="V15" s="232"/>
      <c r="W15" s="232"/>
      <c r="X15" s="232"/>
      <c r="Y15" s="232"/>
      <c r="Z15" s="232"/>
      <c r="AA15" s="232"/>
      <c r="AB15" s="232"/>
      <c r="AC15" s="232"/>
      <c r="AD15" s="232"/>
      <c r="AE15" s="232"/>
      <c r="AF15" s="232"/>
      <c r="AG15" s="228"/>
      <c r="AH15" s="228"/>
      <c r="AI15" s="228"/>
      <c r="AJ15" s="228"/>
      <c r="AK15" s="228"/>
      <c r="AL15" s="228"/>
      <c r="AM15" s="228"/>
      <c r="AN15" s="227"/>
      <c r="AO15" s="227"/>
      <c r="AP15" s="227"/>
      <c r="AQ15" s="227"/>
      <c r="AR15" s="227"/>
      <c r="AS15" s="227"/>
      <c r="AT15" s="227"/>
      <c r="AU15" s="227"/>
      <c r="AV15" s="227"/>
      <c r="AW15" s="227"/>
      <c r="AX15" s="227"/>
      <c r="AY15" s="227"/>
      <c r="AZ15" s="227"/>
      <c r="BA15" s="227"/>
    </row>
    <row r="16" spans="1:53" s="216" customFormat="1" x14ac:dyDescent="0.35">
      <c r="A16" s="227"/>
      <c r="B16" s="227"/>
      <c r="C16" s="227"/>
      <c r="D16" s="227"/>
      <c r="E16" s="227"/>
      <c r="F16" s="227"/>
      <c r="G16" s="227"/>
      <c r="H16" s="227"/>
      <c r="I16" s="226"/>
      <c r="J16" s="227"/>
      <c r="K16" s="233" t="s">
        <v>206</v>
      </c>
      <c r="L16" s="233"/>
      <c r="M16" s="233"/>
      <c r="N16" s="233"/>
      <c r="O16" s="228"/>
      <c r="P16" s="228"/>
      <c r="Q16" s="228"/>
      <c r="R16" s="228"/>
      <c r="S16" s="232"/>
      <c r="T16" s="540" t="s">
        <v>251</v>
      </c>
      <c r="U16" s="540"/>
      <c r="V16" s="540"/>
      <c r="W16" s="540"/>
      <c r="X16" s="540"/>
      <c r="Y16" s="540"/>
      <c r="Z16" s="540"/>
      <c r="AA16" s="540"/>
      <c r="AB16" s="540"/>
      <c r="AC16" s="540"/>
      <c r="AD16" s="540"/>
      <c r="AE16" s="540"/>
      <c r="AF16" s="540"/>
      <c r="AG16" s="540"/>
      <c r="AH16" s="540"/>
      <c r="AI16" s="540"/>
      <c r="AJ16" s="228"/>
      <c r="AK16" s="228"/>
      <c r="AL16" s="228"/>
      <c r="AM16" s="228"/>
      <c r="AN16" s="227"/>
      <c r="AO16" s="227"/>
      <c r="AP16" s="227"/>
      <c r="AQ16" s="227"/>
      <c r="AR16" s="227"/>
      <c r="AS16" s="227"/>
      <c r="AT16" s="227"/>
      <c r="AU16" s="227"/>
      <c r="AV16" s="227"/>
      <c r="AW16" s="227"/>
      <c r="AX16" s="227"/>
      <c r="AY16" s="227"/>
      <c r="AZ16" s="227"/>
      <c r="BA16" s="227"/>
    </row>
    <row r="17" spans="1:54" s="216" customFormat="1" x14ac:dyDescent="0.35">
      <c r="A17" s="227"/>
      <c r="B17" s="227"/>
      <c r="C17" s="227"/>
      <c r="D17" s="227"/>
      <c r="E17" s="227"/>
      <c r="F17" s="227"/>
      <c r="G17" s="227"/>
      <c r="H17" s="227"/>
      <c r="I17" s="226"/>
      <c r="J17" s="227"/>
      <c r="K17" s="228"/>
      <c r="L17" s="228"/>
      <c r="M17" s="228"/>
      <c r="N17" s="228"/>
      <c r="O17" s="228"/>
      <c r="P17" s="228"/>
      <c r="Q17" s="228"/>
      <c r="R17" s="228"/>
      <c r="S17" s="232"/>
      <c r="T17" s="232"/>
      <c r="U17" s="232"/>
      <c r="V17" s="232"/>
      <c r="W17" s="232"/>
      <c r="X17" s="232"/>
      <c r="Y17" s="232"/>
      <c r="Z17" s="232"/>
      <c r="AA17" s="232"/>
      <c r="AB17" s="232"/>
      <c r="AC17" s="232"/>
      <c r="AD17" s="232"/>
      <c r="AE17" s="232"/>
      <c r="AF17" s="232"/>
      <c r="AG17" s="228"/>
      <c r="AH17" s="228"/>
      <c r="AI17" s="228"/>
      <c r="AJ17" s="228"/>
      <c r="AK17" s="228"/>
      <c r="AL17" s="228"/>
      <c r="AM17" s="228"/>
      <c r="AN17" s="227"/>
      <c r="AO17" s="227"/>
      <c r="AP17" s="227"/>
      <c r="AQ17" s="227"/>
      <c r="AR17" s="227"/>
      <c r="AS17" s="227"/>
      <c r="AT17" s="227"/>
      <c r="AU17" s="227"/>
      <c r="AV17" s="227"/>
      <c r="AW17" s="227"/>
      <c r="AX17" s="227"/>
      <c r="AY17" s="227"/>
      <c r="AZ17" s="227"/>
      <c r="BA17" s="227"/>
    </row>
    <row r="18" spans="1:54" s="216" customFormat="1" x14ac:dyDescent="0.35">
      <c r="A18" s="227"/>
      <c r="B18" s="227"/>
      <c r="C18" s="227"/>
      <c r="D18" s="227"/>
      <c r="E18" s="227"/>
      <c r="F18" s="227"/>
      <c r="G18" s="227"/>
      <c r="H18" s="227"/>
      <c r="I18" s="226"/>
      <c r="J18" s="227"/>
      <c r="K18" s="233" t="s">
        <v>207</v>
      </c>
      <c r="L18" s="233"/>
      <c r="M18" s="233"/>
      <c r="N18" s="233"/>
      <c r="O18" s="228"/>
      <c r="P18" s="228"/>
      <c r="Q18" s="228"/>
      <c r="R18" s="228"/>
      <c r="S18" s="232"/>
      <c r="T18" s="540" t="s">
        <v>208</v>
      </c>
      <c r="U18" s="540"/>
      <c r="V18" s="540"/>
      <c r="W18" s="540"/>
      <c r="X18" s="540"/>
      <c r="Y18" s="540"/>
      <c r="Z18" s="540"/>
      <c r="AA18" s="540"/>
      <c r="AB18" s="540"/>
      <c r="AC18" s="540"/>
      <c r="AD18" s="540"/>
      <c r="AE18" s="540"/>
      <c r="AF18" s="540"/>
      <c r="AG18" s="540"/>
      <c r="AH18" s="540"/>
      <c r="AI18" s="540"/>
      <c r="AJ18" s="228"/>
      <c r="AK18" s="228"/>
      <c r="AL18" s="228"/>
      <c r="AM18" s="228"/>
      <c r="AN18" s="227"/>
      <c r="AO18" s="227"/>
      <c r="AP18" s="227"/>
      <c r="AQ18" s="227"/>
      <c r="AR18" s="227"/>
      <c r="AS18" s="227"/>
      <c r="AT18" s="227"/>
      <c r="AU18" s="227"/>
      <c r="AV18" s="227"/>
      <c r="AW18" s="227"/>
      <c r="AX18" s="227"/>
      <c r="AY18" s="227"/>
      <c r="AZ18" s="227"/>
      <c r="BA18" s="227"/>
    </row>
    <row r="19" spans="1:54" s="216" customFormat="1" x14ac:dyDescent="0.35">
      <c r="A19" s="227"/>
      <c r="B19" s="227"/>
      <c r="C19" s="227"/>
      <c r="D19" s="227"/>
      <c r="E19" s="227"/>
      <c r="F19" s="227"/>
      <c r="G19" s="227"/>
      <c r="H19" s="227"/>
      <c r="I19" s="226"/>
      <c r="J19" s="227"/>
      <c r="K19" s="228"/>
      <c r="L19" s="228"/>
      <c r="M19" s="228"/>
      <c r="N19" s="228"/>
      <c r="O19" s="228"/>
      <c r="P19" s="228"/>
      <c r="Q19" s="228"/>
      <c r="R19" s="228"/>
      <c r="S19" s="232"/>
      <c r="T19" s="232"/>
      <c r="U19" s="232"/>
      <c r="V19" s="232"/>
      <c r="W19" s="232"/>
      <c r="X19" s="232"/>
      <c r="Y19" s="232"/>
      <c r="Z19" s="232"/>
      <c r="AA19" s="232"/>
      <c r="AB19" s="232"/>
      <c r="AC19" s="232"/>
      <c r="AD19" s="232"/>
      <c r="AE19" s="232"/>
      <c r="AF19" s="232"/>
      <c r="AG19" s="228"/>
      <c r="AH19" s="228"/>
      <c r="AI19" s="228"/>
      <c r="AJ19" s="228"/>
      <c r="AK19" s="228"/>
      <c r="AL19" s="228"/>
      <c r="AM19" s="228"/>
      <c r="AN19" s="227"/>
      <c r="AO19" s="227"/>
      <c r="AP19" s="227"/>
      <c r="AQ19" s="227"/>
      <c r="AR19" s="227"/>
      <c r="AS19" s="227"/>
      <c r="AT19" s="227"/>
      <c r="AU19" s="227"/>
      <c r="AV19" s="227"/>
      <c r="AW19" s="227"/>
      <c r="AX19" s="227"/>
      <c r="AY19" s="227"/>
      <c r="AZ19" s="227"/>
      <c r="BA19" s="227"/>
    </row>
    <row r="20" spans="1:54" s="216" customFormat="1" x14ac:dyDescent="0.35">
      <c r="A20" s="227"/>
      <c r="B20" s="227"/>
      <c r="C20" s="227"/>
      <c r="D20" s="227"/>
      <c r="E20" s="227"/>
      <c r="F20" s="227"/>
      <c r="G20" s="227"/>
      <c r="H20" s="227"/>
      <c r="I20" s="227"/>
      <c r="J20" s="234"/>
      <c r="K20" s="541" t="s">
        <v>268</v>
      </c>
      <c r="L20" s="541"/>
      <c r="M20" s="541"/>
      <c r="N20" s="541"/>
      <c r="O20" s="541"/>
      <c r="P20" s="541"/>
      <c r="Q20" s="541"/>
      <c r="R20" s="541"/>
      <c r="S20" s="541"/>
      <c r="T20" s="541"/>
      <c r="U20" s="541"/>
      <c r="V20" s="541"/>
      <c r="W20" s="541"/>
      <c r="X20" s="541"/>
      <c r="Y20" s="541"/>
      <c r="Z20" s="541"/>
      <c r="AA20" s="227"/>
      <c r="AB20" s="542" t="s">
        <v>209</v>
      </c>
      <c r="AC20" s="542"/>
      <c r="AD20" s="542"/>
      <c r="AE20" s="542"/>
      <c r="AF20" s="542"/>
      <c r="AG20" s="542"/>
      <c r="AH20" s="542"/>
      <c r="AI20" s="542"/>
      <c r="AJ20" s="542"/>
      <c r="AK20" s="542"/>
      <c r="AL20" s="542"/>
      <c r="AM20" s="542"/>
      <c r="AN20" s="542"/>
      <c r="AO20" s="542"/>
      <c r="AP20" s="227"/>
      <c r="AQ20" s="334" t="s">
        <v>256</v>
      </c>
      <c r="AR20" s="334"/>
      <c r="AS20" s="334"/>
      <c r="AT20" s="334"/>
      <c r="AU20" s="334"/>
      <c r="AV20" s="334"/>
      <c r="AW20" s="334"/>
      <c r="AX20" s="227"/>
      <c r="AY20" s="227"/>
      <c r="AZ20" s="227"/>
      <c r="BA20" s="227"/>
    </row>
    <row r="21" spans="1:54" s="216" customFormat="1" ht="29.25" customHeight="1" thickBot="1" x14ac:dyDescent="0.4">
      <c r="A21" s="531" t="s">
        <v>257</v>
      </c>
      <c r="B21" s="531"/>
      <c r="C21" s="531"/>
      <c r="D21" s="531"/>
      <c r="E21" s="531"/>
      <c r="F21" s="531"/>
      <c r="G21" s="531"/>
      <c r="H21" s="53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1"/>
      <c r="AL21" s="531"/>
      <c r="AM21" s="531"/>
      <c r="AN21" s="531"/>
      <c r="AO21" s="531"/>
      <c r="AP21" s="531"/>
      <c r="AQ21" s="531"/>
      <c r="AR21" s="531"/>
      <c r="AS21" s="531"/>
      <c r="AT21" s="531"/>
      <c r="AU21" s="531"/>
      <c r="AV21" s="531"/>
      <c r="AW21" s="531"/>
      <c r="AX21" s="531"/>
      <c r="AY21" s="531"/>
      <c r="AZ21" s="531"/>
      <c r="BA21" s="531"/>
      <c r="BB21" s="235"/>
    </row>
    <row r="22" spans="1:54" s="218" customFormat="1" ht="22.95" customHeight="1" thickBot="1" x14ac:dyDescent="0.35">
      <c r="A22" s="532" t="s">
        <v>152</v>
      </c>
      <c r="B22" s="543" t="s">
        <v>153</v>
      </c>
      <c r="C22" s="544"/>
      <c r="D22" s="544"/>
      <c r="E22" s="544"/>
      <c r="F22" s="544"/>
      <c r="G22" s="543" t="s">
        <v>154</v>
      </c>
      <c r="H22" s="545"/>
      <c r="I22" s="545"/>
      <c r="J22" s="546"/>
      <c r="K22" s="536" t="s">
        <v>155</v>
      </c>
      <c r="L22" s="537"/>
      <c r="M22" s="537"/>
      <c r="N22" s="537"/>
      <c r="O22" s="543" t="s">
        <v>156</v>
      </c>
      <c r="P22" s="544"/>
      <c r="Q22" s="544"/>
      <c r="R22" s="544"/>
      <c r="S22" s="547"/>
      <c r="T22" s="600" t="s">
        <v>157</v>
      </c>
      <c r="U22" s="545"/>
      <c r="V22" s="545"/>
      <c r="W22" s="546"/>
      <c r="X22" s="536" t="s">
        <v>158</v>
      </c>
      <c r="Y22" s="537"/>
      <c r="Z22" s="537"/>
      <c r="AA22" s="538"/>
      <c r="AB22" s="543" t="s">
        <v>159</v>
      </c>
      <c r="AC22" s="544"/>
      <c r="AD22" s="544"/>
      <c r="AE22" s="544"/>
      <c r="AF22" s="544"/>
      <c r="AG22" s="543" t="s">
        <v>160</v>
      </c>
      <c r="AH22" s="545"/>
      <c r="AI22" s="545"/>
      <c r="AJ22" s="546"/>
      <c r="AK22" s="536" t="s">
        <v>161</v>
      </c>
      <c r="AL22" s="537"/>
      <c r="AM22" s="537"/>
      <c r="AN22" s="537"/>
      <c r="AO22" s="543" t="s">
        <v>162</v>
      </c>
      <c r="AP22" s="544"/>
      <c r="AQ22" s="544"/>
      <c r="AR22" s="544"/>
      <c r="AS22" s="547"/>
      <c r="AT22" s="600" t="s">
        <v>163</v>
      </c>
      <c r="AU22" s="545"/>
      <c r="AV22" s="545"/>
      <c r="AW22" s="546"/>
      <c r="AX22" s="536" t="s">
        <v>164</v>
      </c>
      <c r="AY22" s="537"/>
      <c r="AZ22" s="537"/>
      <c r="BA22" s="538"/>
      <c r="BB22" s="236"/>
    </row>
    <row r="23" spans="1:54" ht="18.600000000000001" customHeight="1" thickBot="1" x14ac:dyDescent="0.4">
      <c r="A23" s="533"/>
      <c r="B23" s="400">
        <v>1</v>
      </c>
      <c r="C23" s="401">
        <v>2</v>
      </c>
      <c r="D23" s="401">
        <v>3</v>
      </c>
      <c r="E23" s="401">
        <v>4</v>
      </c>
      <c r="F23" s="402">
        <v>5</v>
      </c>
      <c r="G23" s="400">
        <v>6</v>
      </c>
      <c r="H23" s="401">
        <v>7</v>
      </c>
      <c r="I23" s="401">
        <v>8</v>
      </c>
      <c r="J23" s="403">
        <v>9</v>
      </c>
      <c r="K23" s="400">
        <v>10</v>
      </c>
      <c r="L23" s="401">
        <v>11</v>
      </c>
      <c r="M23" s="401">
        <v>12</v>
      </c>
      <c r="N23" s="404">
        <v>13</v>
      </c>
      <c r="O23" s="400">
        <v>14</v>
      </c>
      <c r="P23" s="401">
        <v>15</v>
      </c>
      <c r="Q23" s="401">
        <v>16</v>
      </c>
      <c r="R23" s="401">
        <v>17</v>
      </c>
      <c r="S23" s="405">
        <v>18</v>
      </c>
      <c r="T23" s="406">
        <v>19</v>
      </c>
      <c r="U23" s="401">
        <v>20</v>
      </c>
      <c r="V23" s="401">
        <v>21</v>
      </c>
      <c r="W23" s="403">
        <v>22</v>
      </c>
      <c r="X23" s="400">
        <v>23</v>
      </c>
      <c r="Y23" s="401">
        <v>24</v>
      </c>
      <c r="Z23" s="401">
        <v>25</v>
      </c>
      <c r="AA23" s="403">
        <v>26</v>
      </c>
      <c r="AB23" s="400">
        <v>27</v>
      </c>
      <c r="AC23" s="401">
        <v>28</v>
      </c>
      <c r="AD23" s="401">
        <v>29</v>
      </c>
      <c r="AE23" s="401">
        <v>30</v>
      </c>
      <c r="AF23" s="402">
        <v>31</v>
      </c>
      <c r="AG23" s="400">
        <v>32</v>
      </c>
      <c r="AH23" s="401">
        <v>33</v>
      </c>
      <c r="AI23" s="401">
        <v>34</v>
      </c>
      <c r="AJ23" s="405">
        <v>35</v>
      </c>
      <c r="AK23" s="400">
        <v>36</v>
      </c>
      <c r="AL23" s="401">
        <v>37</v>
      </c>
      <c r="AM23" s="401">
        <v>38</v>
      </c>
      <c r="AN23" s="404">
        <v>39</v>
      </c>
      <c r="AO23" s="400">
        <v>40</v>
      </c>
      <c r="AP23" s="401">
        <v>41</v>
      </c>
      <c r="AQ23" s="401">
        <v>42</v>
      </c>
      <c r="AR23" s="401">
        <v>43</v>
      </c>
      <c r="AS23" s="405">
        <v>44</v>
      </c>
      <c r="AT23" s="406">
        <v>45</v>
      </c>
      <c r="AU23" s="401">
        <v>46</v>
      </c>
      <c r="AV23" s="401">
        <v>47</v>
      </c>
      <c r="AW23" s="404">
        <v>48</v>
      </c>
      <c r="AX23" s="400">
        <v>49</v>
      </c>
      <c r="AY23" s="406">
        <v>50</v>
      </c>
      <c r="AZ23" s="407">
        <v>51</v>
      </c>
      <c r="BA23" s="408">
        <v>52</v>
      </c>
      <c r="BB23" s="237"/>
    </row>
    <row r="24" spans="1:54" ht="18.75" customHeight="1" x14ac:dyDescent="0.35">
      <c r="A24" s="534"/>
      <c r="B24" s="409">
        <v>1</v>
      </c>
      <c r="C24" s="410">
        <v>8</v>
      </c>
      <c r="D24" s="410">
        <v>15</v>
      </c>
      <c r="E24" s="410">
        <v>22</v>
      </c>
      <c r="F24" s="411">
        <v>29</v>
      </c>
      <c r="G24" s="409">
        <v>6</v>
      </c>
      <c r="H24" s="410">
        <v>13</v>
      </c>
      <c r="I24" s="410">
        <v>20</v>
      </c>
      <c r="J24" s="412">
        <v>27</v>
      </c>
      <c r="K24" s="413">
        <v>3</v>
      </c>
      <c r="L24" s="410">
        <v>10</v>
      </c>
      <c r="M24" s="410">
        <v>17</v>
      </c>
      <c r="N24" s="412">
        <v>24</v>
      </c>
      <c r="O24" s="409">
        <v>1</v>
      </c>
      <c r="P24" s="410">
        <v>8</v>
      </c>
      <c r="Q24" s="410">
        <v>15</v>
      </c>
      <c r="R24" s="410">
        <v>22</v>
      </c>
      <c r="S24" s="414">
        <v>29</v>
      </c>
      <c r="T24" s="413">
        <v>5</v>
      </c>
      <c r="U24" s="410">
        <v>12</v>
      </c>
      <c r="V24" s="410">
        <v>19</v>
      </c>
      <c r="W24" s="412">
        <v>26</v>
      </c>
      <c r="X24" s="409">
        <v>2</v>
      </c>
      <c r="Y24" s="410">
        <v>9</v>
      </c>
      <c r="Z24" s="410">
        <v>16</v>
      </c>
      <c r="AA24" s="412">
        <v>23</v>
      </c>
      <c r="AB24" s="409">
        <v>2</v>
      </c>
      <c r="AC24" s="410">
        <v>9</v>
      </c>
      <c r="AD24" s="410">
        <v>16</v>
      </c>
      <c r="AE24" s="410">
        <v>23</v>
      </c>
      <c r="AF24" s="411">
        <v>30</v>
      </c>
      <c r="AG24" s="409">
        <v>6</v>
      </c>
      <c r="AH24" s="410">
        <v>13</v>
      </c>
      <c r="AI24" s="410">
        <v>20</v>
      </c>
      <c r="AJ24" s="412">
        <v>27</v>
      </c>
      <c r="AK24" s="409">
        <v>4</v>
      </c>
      <c r="AL24" s="410">
        <v>11</v>
      </c>
      <c r="AM24" s="410">
        <v>18</v>
      </c>
      <c r="AN24" s="412">
        <v>25</v>
      </c>
      <c r="AO24" s="409">
        <v>1</v>
      </c>
      <c r="AP24" s="410">
        <v>8</v>
      </c>
      <c r="AQ24" s="410">
        <v>15</v>
      </c>
      <c r="AR24" s="410">
        <v>22</v>
      </c>
      <c r="AS24" s="414">
        <v>29</v>
      </c>
      <c r="AT24" s="413">
        <v>6</v>
      </c>
      <c r="AU24" s="410">
        <v>13</v>
      </c>
      <c r="AV24" s="410">
        <v>20</v>
      </c>
      <c r="AW24" s="412">
        <v>27</v>
      </c>
      <c r="AX24" s="413">
        <v>3</v>
      </c>
      <c r="AY24" s="410">
        <v>10</v>
      </c>
      <c r="AZ24" s="410">
        <v>17</v>
      </c>
      <c r="BA24" s="412">
        <v>24</v>
      </c>
      <c r="BB24" s="237"/>
    </row>
    <row r="25" spans="1:54" ht="18.75" customHeight="1" thickBot="1" x14ac:dyDescent="0.4">
      <c r="A25" s="535"/>
      <c r="B25" s="430">
        <v>7</v>
      </c>
      <c r="C25" s="431">
        <v>14</v>
      </c>
      <c r="D25" s="431">
        <v>21</v>
      </c>
      <c r="E25" s="431">
        <v>28</v>
      </c>
      <c r="F25" s="432">
        <v>5</v>
      </c>
      <c r="G25" s="430">
        <v>12</v>
      </c>
      <c r="H25" s="431">
        <v>19</v>
      </c>
      <c r="I25" s="431">
        <v>26</v>
      </c>
      <c r="J25" s="433">
        <v>2</v>
      </c>
      <c r="K25" s="434">
        <v>9</v>
      </c>
      <c r="L25" s="431">
        <v>16</v>
      </c>
      <c r="M25" s="431">
        <v>23</v>
      </c>
      <c r="N25" s="433">
        <v>30</v>
      </c>
      <c r="O25" s="430">
        <v>7</v>
      </c>
      <c r="P25" s="431">
        <v>14</v>
      </c>
      <c r="Q25" s="431">
        <v>21</v>
      </c>
      <c r="R25" s="431">
        <v>28</v>
      </c>
      <c r="S25" s="435">
        <v>4</v>
      </c>
      <c r="T25" s="434">
        <v>11</v>
      </c>
      <c r="U25" s="431">
        <v>18</v>
      </c>
      <c r="V25" s="431">
        <v>25</v>
      </c>
      <c r="W25" s="433">
        <v>1</v>
      </c>
      <c r="X25" s="430">
        <v>8</v>
      </c>
      <c r="Y25" s="431">
        <v>15</v>
      </c>
      <c r="Z25" s="431">
        <v>22</v>
      </c>
      <c r="AA25" s="433">
        <v>1</v>
      </c>
      <c r="AB25" s="430">
        <v>8</v>
      </c>
      <c r="AC25" s="431">
        <v>15</v>
      </c>
      <c r="AD25" s="431">
        <v>22</v>
      </c>
      <c r="AE25" s="431">
        <v>29</v>
      </c>
      <c r="AF25" s="432">
        <v>5</v>
      </c>
      <c r="AG25" s="430">
        <v>12</v>
      </c>
      <c r="AH25" s="431">
        <v>19</v>
      </c>
      <c r="AI25" s="431">
        <v>26</v>
      </c>
      <c r="AJ25" s="433">
        <v>3</v>
      </c>
      <c r="AK25" s="430">
        <v>10</v>
      </c>
      <c r="AL25" s="431">
        <v>17</v>
      </c>
      <c r="AM25" s="431">
        <v>24</v>
      </c>
      <c r="AN25" s="433">
        <v>31</v>
      </c>
      <c r="AO25" s="430">
        <v>7</v>
      </c>
      <c r="AP25" s="431">
        <v>14</v>
      </c>
      <c r="AQ25" s="431">
        <v>21</v>
      </c>
      <c r="AR25" s="431">
        <v>28</v>
      </c>
      <c r="AS25" s="435">
        <v>5</v>
      </c>
      <c r="AT25" s="434">
        <v>12</v>
      </c>
      <c r="AU25" s="431">
        <v>19</v>
      </c>
      <c r="AV25" s="431">
        <v>26</v>
      </c>
      <c r="AW25" s="433">
        <v>2</v>
      </c>
      <c r="AX25" s="434">
        <v>9</v>
      </c>
      <c r="AY25" s="431">
        <v>16</v>
      </c>
      <c r="AZ25" s="431">
        <v>23</v>
      </c>
      <c r="BA25" s="433">
        <v>30</v>
      </c>
      <c r="BB25" s="237"/>
    </row>
    <row r="26" spans="1:54" s="241" customFormat="1" ht="19.5" customHeight="1" x14ac:dyDescent="0.35">
      <c r="A26" s="239" t="s">
        <v>165</v>
      </c>
      <c r="B26" s="415" t="s">
        <v>166</v>
      </c>
      <c r="C26" s="416" t="s">
        <v>166</v>
      </c>
      <c r="D26" s="416" t="s">
        <v>166</v>
      </c>
      <c r="E26" s="416" t="s">
        <v>166</v>
      </c>
      <c r="F26" s="419" t="s">
        <v>166</v>
      </c>
      <c r="G26" s="415" t="s">
        <v>166</v>
      </c>
      <c r="H26" s="416" t="s">
        <v>166</v>
      </c>
      <c r="I26" s="416" t="s">
        <v>166</v>
      </c>
      <c r="J26" s="417" t="s">
        <v>166</v>
      </c>
      <c r="K26" s="418" t="s">
        <v>166</v>
      </c>
      <c r="L26" s="416" t="s">
        <v>166</v>
      </c>
      <c r="M26" s="416" t="s">
        <v>166</v>
      </c>
      <c r="N26" s="419" t="s">
        <v>166</v>
      </c>
      <c r="O26" s="415" t="s">
        <v>166</v>
      </c>
      <c r="P26" s="416" t="s">
        <v>166</v>
      </c>
      <c r="Q26" s="416" t="s">
        <v>168</v>
      </c>
      <c r="R26" s="416" t="s">
        <v>168</v>
      </c>
      <c r="S26" s="491" t="s">
        <v>168</v>
      </c>
      <c r="T26" s="418" t="s">
        <v>169</v>
      </c>
      <c r="U26" s="416" t="s">
        <v>169</v>
      </c>
      <c r="V26" s="494" t="s">
        <v>170</v>
      </c>
      <c r="W26" s="495" t="s">
        <v>170</v>
      </c>
      <c r="X26" s="415" t="s">
        <v>170</v>
      </c>
      <c r="Y26" s="416" t="s">
        <v>170</v>
      </c>
      <c r="Z26" s="416" t="s">
        <v>166</v>
      </c>
      <c r="AA26" s="417" t="s">
        <v>166</v>
      </c>
      <c r="AB26" s="418" t="s">
        <v>166</v>
      </c>
      <c r="AC26" s="416" t="s">
        <v>166</v>
      </c>
      <c r="AD26" s="416" t="s">
        <v>166</v>
      </c>
      <c r="AE26" s="416" t="s">
        <v>166</v>
      </c>
      <c r="AF26" s="419" t="s">
        <v>166</v>
      </c>
      <c r="AG26" s="415" t="s">
        <v>166</v>
      </c>
      <c r="AH26" s="416" t="s">
        <v>166</v>
      </c>
      <c r="AI26" s="416" t="s">
        <v>166</v>
      </c>
      <c r="AJ26" s="417" t="s">
        <v>166</v>
      </c>
      <c r="AK26" s="418" t="s">
        <v>166</v>
      </c>
      <c r="AL26" s="416" t="s">
        <v>166</v>
      </c>
      <c r="AM26" s="416" t="s">
        <v>166</v>
      </c>
      <c r="AN26" s="419" t="s">
        <v>166</v>
      </c>
      <c r="AO26" s="415" t="s">
        <v>168</v>
      </c>
      <c r="AP26" s="416" t="s">
        <v>168</v>
      </c>
      <c r="AQ26" s="494" t="s">
        <v>168</v>
      </c>
      <c r="AR26" s="416" t="s">
        <v>169</v>
      </c>
      <c r="AS26" s="417" t="s">
        <v>169</v>
      </c>
      <c r="AT26" s="418" t="s">
        <v>169</v>
      </c>
      <c r="AU26" s="416" t="s">
        <v>169</v>
      </c>
      <c r="AV26" s="416" t="s">
        <v>169</v>
      </c>
      <c r="AW26" s="419" t="s">
        <v>169</v>
      </c>
      <c r="AX26" s="415" t="s">
        <v>169</v>
      </c>
      <c r="AY26" s="416" t="s">
        <v>169</v>
      </c>
      <c r="AZ26" s="416" t="s">
        <v>169</v>
      </c>
      <c r="BA26" s="417" t="s">
        <v>169</v>
      </c>
      <c r="BB26" s="240"/>
    </row>
    <row r="27" spans="1:54" s="241" customFormat="1" ht="19.5" customHeight="1" x14ac:dyDescent="0.35">
      <c r="A27" s="242" t="s">
        <v>210</v>
      </c>
      <c r="B27" s="420" t="s">
        <v>166</v>
      </c>
      <c r="C27" s="421" t="s">
        <v>166</v>
      </c>
      <c r="D27" s="421" t="s">
        <v>166</v>
      </c>
      <c r="E27" s="421" t="s">
        <v>166</v>
      </c>
      <c r="F27" s="424" t="s">
        <v>166</v>
      </c>
      <c r="G27" s="420" t="s">
        <v>166</v>
      </c>
      <c r="H27" s="421" t="s">
        <v>166</v>
      </c>
      <c r="I27" s="421" t="s">
        <v>166</v>
      </c>
      <c r="J27" s="422" t="s">
        <v>166</v>
      </c>
      <c r="K27" s="423" t="s">
        <v>166</v>
      </c>
      <c r="L27" s="421" t="s">
        <v>166</v>
      </c>
      <c r="M27" s="421" t="s">
        <v>166</v>
      </c>
      <c r="N27" s="424" t="s">
        <v>166</v>
      </c>
      <c r="O27" s="420" t="s">
        <v>166</v>
      </c>
      <c r="P27" s="421" t="s">
        <v>166</v>
      </c>
      <c r="Q27" s="421" t="s">
        <v>168</v>
      </c>
      <c r="R27" s="421" t="s">
        <v>168</v>
      </c>
      <c r="S27" s="492" t="s">
        <v>168</v>
      </c>
      <c r="T27" s="423" t="s">
        <v>169</v>
      </c>
      <c r="U27" s="421" t="s">
        <v>169</v>
      </c>
      <c r="V27" s="421" t="s">
        <v>170</v>
      </c>
      <c r="W27" s="424" t="s">
        <v>170</v>
      </c>
      <c r="X27" s="420" t="s">
        <v>170</v>
      </c>
      <c r="Y27" s="421" t="s">
        <v>170</v>
      </c>
      <c r="Z27" s="421" t="s">
        <v>166</v>
      </c>
      <c r="AA27" s="422" t="s">
        <v>166</v>
      </c>
      <c r="AB27" s="423" t="s">
        <v>166</v>
      </c>
      <c r="AC27" s="421" t="s">
        <v>166</v>
      </c>
      <c r="AD27" s="421" t="s">
        <v>166</v>
      </c>
      <c r="AE27" s="421" t="s">
        <v>166</v>
      </c>
      <c r="AF27" s="424" t="s">
        <v>166</v>
      </c>
      <c r="AG27" s="420" t="s">
        <v>166</v>
      </c>
      <c r="AH27" s="421" t="s">
        <v>166</v>
      </c>
      <c r="AI27" s="421" t="s">
        <v>166</v>
      </c>
      <c r="AJ27" s="422" t="s">
        <v>166</v>
      </c>
      <c r="AK27" s="423" t="s">
        <v>166</v>
      </c>
      <c r="AL27" s="421" t="s">
        <v>166</v>
      </c>
      <c r="AM27" s="421" t="s">
        <v>166</v>
      </c>
      <c r="AN27" s="424" t="s">
        <v>166</v>
      </c>
      <c r="AO27" s="420" t="s">
        <v>168</v>
      </c>
      <c r="AP27" s="421" t="s">
        <v>168</v>
      </c>
      <c r="AQ27" s="496" t="s">
        <v>168</v>
      </c>
      <c r="AR27" s="421" t="s">
        <v>169</v>
      </c>
      <c r="AS27" s="497" t="s">
        <v>225</v>
      </c>
      <c r="AT27" s="498" t="s">
        <v>225</v>
      </c>
      <c r="AU27" s="499" t="s">
        <v>225</v>
      </c>
      <c r="AV27" s="499" t="s">
        <v>225</v>
      </c>
      <c r="AW27" s="500" t="s">
        <v>225</v>
      </c>
      <c r="AX27" s="420" t="s">
        <v>169</v>
      </c>
      <c r="AY27" s="421" t="s">
        <v>169</v>
      </c>
      <c r="AZ27" s="421" t="s">
        <v>169</v>
      </c>
      <c r="BA27" s="422" t="s">
        <v>169</v>
      </c>
      <c r="BB27" s="240"/>
    </row>
    <row r="28" spans="1:54" s="241" customFormat="1" ht="19.5" customHeight="1" x14ac:dyDescent="0.35">
      <c r="A28" s="242" t="s">
        <v>211</v>
      </c>
      <c r="B28" s="420" t="s">
        <v>166</v>
      </c>
      <c r="C28" s="421" t="s">
        <v>166</v>
      </c>
      <c r="D28" s="421" t="s">
        <v>166</v>
      </c>
      <c r="E28" s="421" t="s">
        <v>166</v>
      </c>
      <c r="F28" s="424" t="s">
        <v>166</v>
      </c>
      <c r="G28" s="420" t="s">
        <v>166</v>
      </c>
      <c r="H28" s="421" t="s">
        <v>166</v>
      </c>
      <c r="I28" s="421" t="s">
        <v>166</v>
      </c>
      <c r="J28" s="422" t="s">
        <v>166</v>
      </c>
      <c r="K28" s="423" t="s">
        <v>166</v>
      </c>
      <c r="L28" s="421" t="s">
        <v>166</v>
      </c>
      <c r="M28" s="421" t="s">
        <v>166</v>
      </c>
      <c r="N28" s="424" t="s">
        <v>166</v>
      </c>
      <c r="O28" s="420" t="s">
        <v>166</v>
      </c>
      <c r="P28" s="421" t="s">
        <v>166</v>
      </c>
      <c r="Q28" s="421" t="s">
        <v>168</v>
      </c>
      <c r="R28" s="421" t="s">
        <v>168</v>
      </c>
      <c r="S28" s="492" t="s">
        <v>168</v>
      </c>
      <c r="T28" s="423" t="s">
        <v>169</v>
      </c>
      <c r="U28" s="421" t="s">
        <v>169</v>
      </c>
      <c r="V28" s="421" t="s">
        <v>170</v>
      </c>
      <c r="W28" s="424" t="s">
        <v>170</v>
      </c>
      <c r="X28" s="420" t="s">
        <v>170</v>
      </c>
      <c r="Y28" s="421" t="s">
        <v>170</v>
      </c>
      <c r="Z28" s="421" t="s">
        <v>166</v>
      </c>
      <c r="AA28" s="422" t="s">
        <v>166</v>
      </c>
      <c r="AB28" s="423" t="s">
        <v>166</v>
      </c>
      <c r="AC28" s="421" t="s">
        <v>166</v>
      </c>
      <c r="AD28" s="421" t="s">
        <v>166</v>
      </c>
      <c r="AE28" s="421" t="s">
        <v>166</v>
      </c>
      <c r="AF28" s="424" t="s">
        <v>166</v>
      </c>
      <c r="AG28" s="420" t="s">
        <v>166</v>
      </c>
      <c r="AH28" s="421" t="s">
        <v>166</v>
      </c>
      <c r="AI28" s="421" t="s">
        <v>166</v>
      </c>
      <c r="AJ28" s="422" t="s">
        <v>166</v>
      </c>
      <c r="AK28" s="423" t="s">
        <v>166</v>
      </c>
      <c r="AL28" s="421" t="s">
        <v>166</v>
      </c>
      <c r="AM28" s="421" t="s">
        <v>166</v>
      </c>
      <c r="AN28" s="424" t="s">
        <v>166</v>
      </c>
      <c r="AO28" s="420" t="s">
        <v>168</v>
      </c>
      <c r="AP28" s="421" t="s">
        <v>168</v>
      </c>
      <c r="AQ28" s="496" t="s">
        <v>168</v>
      </c>
      <c r="AR28" s="421" t="s">
        <v>169</v>
      </c>
      <c r="AS28" s="422" t="s">
        <v>169</v>
      </c>
      <c r="AT28" s="423" t="s">
        <v>169</v>
      </c>
      <c r="AU28" s="421" t="s">
        <v>169</v>
      </c>
      <c r="AV28" s="421" t="s">
        <v>169</v>
      </c>
      <c r="AW28" s="424" t="s">
        <v>169</v>
      </c>
      <c r="AX28" s="420" t="s">
        <v>169</v>
      </c>
      <c r="AY28" s="421" t="s">
        <v>169</v>
      </c>
      <c r="AZ28" s="421" t="s">
        <v>169</v>
      </c>
      <c r="BA28" s="422" t="s">
        <v>169</v>
      </c>
      <c r="BB28" s="243"/>
    </row>
    <row r="29" spans="1:54" s="245" customFormat="1" ht="19.5" customHeight="1" thickBot="1" x14ac:dyDescent="0.4">
      <c r="A29" s="244" t="s">
        <v>212</v>
      </c>
      <c r="B29" s="425" t="s">
        <v>166</v>
      </c>
      <c r="C29" s="426" t="s">
        <v>166</v>
      </c>
      <c r="D29" s="426" t="s">
        <v>166</v>
      </c>
      <c r="E29" s="426" t="s">
        <v>166</v>
      </c>
      <c r="F29" s="429" t="s">
        <v>166</v>
      </c>
      <c r="G29" s="425" t="s">
        <v>166</v>
      </c>
      <c r="H29" s="426" t="s">
        <v>166</v>
      </c>
      <c r="I29" s="426" t="s">
        <v>166</v>
      </c>
      <c r="J29" s="427" t="s">
        <v>166</v>
      </c>
      <c r="K29" s="428" t="s">
        <v>166</v>
      </c>
      <c r="L29" s="426" t="s">
        <v>166</v>
      </c>
      <c r="M29" s="426" t="s">
        <v>166</v>
      </c>
      <c r="N29" s="429" t="s">
        <v>166</v>
      </c>
      <c r="O29" s="425" t="s">
        <v>166</v>
      </c>
      <c r="P29" s="426" t="s">
        <v>166</v>
      </c>
      <c r="Q29" s="426" t="s">
        <v>168</v>
      </c>
      <c r="R29" s="426" t="s">
        <v>168</v>
      </c>
      <c r="S29" s="493" t="s">
        <v>168</v>
      </c>
      <c r="T29" s="428" t="s">
        <v>169</v>
      </c>
      <c r="U29" s="426" t="s">
        <v>169</v>
      </c>
      <c r="V29" s="426" t="s">
        <v>170</v>
      </c>
      <c r="W29" s="429" t="s">
        <v>170</v>
      </c>
      <c r="X29" s="425" t="s">
        <v>170</v>
      </c>
      <c r="Y29" s="426" t="s">
        <v>170</v>
      </c>
      <c r="Z29" s="426" t="s">
        <v>166</v>
      </c>
      <c r="AA29" s="427" t="s">
        <v>166</v>
      </c>
      <c r="AB29" s="428" t="s">
        <v>166</v>
      </c>
      <c r="AC29" s="426" t="s">
        <v>166</v>
      </c>
      <c r="AD29" s="426" t="s">
        <v>166</v>
      </c>
      <c r="AE29" s="426" t="s">
        <v>166</v>
      </c>
      <c r="AF29" s="429" t="s">
        <v>166</v>
      </c>
      <c r="AG29" s="425" t="s">
        <v>166</v>
      </c>
      <c r="AH29" s="426" t="s">
        <v>166</v>
      </c>
      <c r="AI29" s="426" t="s">
        <v>166</v>
      </c>
      <c r="AJ29" s="493" t="s">
        <v>168</v>
      </c>
      <c r="AK29" s="515" t="s">
        <v>168</v>
      </c>
      <c r="AL29" s="502" t="s">
        <v>168</v>
      </c>
      <c r="AM29" s="502" t="s">
        <v>213</v>
      </c>
      <c r="AN29" s="516" t="s">
        <v>213</v>
      </c>
      <c r="AO29" s="501" t="s">
        <v>213</v>
      </c>
      <c r="AP29" s="502" t="s">
        <v>172</v>
      </c>
      <c r="AQ29" s="502" t="s">
        <v>173</v>
      </c>
      <c r="AR29" s="426"/>
      <c r="AS29" s="427"/>
      <c r="AT29" s="428"/>
      <c r="AU29" s="426"/>
      <c r="AV29" s="426"/>
      <c r="AW29" s="429"/>
      <c r="AX29" s="425"/>
      <c r="AY29" s="426"/>
      <c r="AZ29" s="426"/>
      <c r="BA29" s="427"/>
      <c r="BB29" s="243"/>
    </row>
    <row r="30" spans="1:54" s="247" customFormat="1" ht="20.25" customHeight="1" x14ac:dyDescent="0.35">
      <c r="A30" s="436" t="s">
        <v>214</v>
      </c>
      <c r="B30" s="374"/>
      <c r="C30" s="374"/>
      <c r="D30" s="374"/>
      <c r="E30" s="437" t="s">
        <v>167</v>
      </c>
      <c r="F30" s="373" t="s">
        <v>174</v>
      </c>
      <c r="G30" s="374"/>
      <c r="H30" s="374"/>
      <c r="I30" s="374"/>
      <c r="J30" s="374"/>
      <c r="K30" s="374"/>
      <c r="L30" s="374"/>
      <c r="M30" s="437" t="s">
        <v>175</v>
      </c>
      <c r="N30" s="373" t="s">
        <v>176</v>
      </c>
      <c r="R30" s="373"/>
      <c r="S30" s="373"/>
      <c r="T30" s="437" t="s">
        <v>177</v>
      </c>
      <c r="U30" s="373" t="s">
        <v>178</v>
      </c>
      <c r="V30" s="373"/>
      <c r="W30" s="373"/>
      <c r="Y30" s="373"/>
      <c r="Z30" s="437" t="s">
        <v>179</v>
      </c>
      <c r="AA30" s="373" t="s">
        <v>180</v>
      </c>
      <c r="AB30" s="373"/>
      <c r="AC30" s="373"/>
      <c r="AD30" s="373"/>
      <c r="AE30" s="437" t="s">
        <v>213</v>
      </c>
      <c r="AF30" s="373" t="s">
        <v>215</v>
      </c>
      <c r="AG30" s="373"/>
      <c r="AH30" s="373"/>
      <c r="AI30" s="373"/>
      <c r="AJ30" s="373"/>
      <c r="AK30" s="373"/>
      <c r="AL30" s="373"/>
      <c r="AM30" s="373"/>
      <c r="AO30" s="437" t="s">
        <v>181</v>
      </c>
      <c r="AP30" s="373" t="s">
        <v>216</v>
      </c>
      <c r="AQ30" s="374"/>
      <c r="AR30" s="374"/>
      <c r="AS30" s="374"/>
      <c r="AT30" s="374"/>
      <c r="AU30" s="374"/>
      <c r="AX30" s="438" t="s">
        <v>172</v>
      </c>
      <c r="AY30" s="539" t="s">
        <v>226</v>
      </c>
      <c r="AZ30" s="539"/>
      <c r="BA30" s="539"/>
      <c r="BB30" s="246"/>
    </row>
    <row r="31" spans="1:54" s="247" customFormat="1" ht="20.25" customHeight="1" x14ac:dyDescent="0.35">
      <c r="A31" s="439" t="s">
        <v>225</v>
      </c>
      <c r="B31" s="373" t="s">
        <v>227</v>
      </c>
      <c r="C31" s="374"/>
      <c r="D31" s="374"/>
      <c r="E31" s="374"/>
      <c r="F31" s="374"/>
      <c r="G31" s="374"/>
      <c r="H31" s="374"/>
      <c r="I31" s="240"/>
      <c r="J31" s="373"/>
      <c r="N31" s="373"/>
      <c r="O31" s="373"/>
      <c r="P31" s="240"/>
      <c r="U31" s="373"/>
      <c r="V31" s="373"/>
      <c r="W31" s="373"/>
      <c r="Y31" s="373"/>
      <c r="Z31" s="240"/>
      <c r="AA31" s="373"/>
      <c r="AB31" s="373"/>
      <c r="AC31" s="373"/>
      <c r="AD31" s="373"/>
      <c r="AE31" s="240"/>
      <c r="AF31" s="373"/>
      <c r="AG31" s="373"/>
      <c r="AH31" s="373"/>
      <c r="AI31" s="373"/>
      <c r="AJ31" s="373"/>
      <c r="AK31" s="373"/>
      <c r="AL31" s="373"/>
      <c r="AM31" s="373"/>
      <c r="AO31" s="240"/>
      <c r="AP31" s="373"/>
      <c r="AQ31" s="374"/>
      <c r="AR31" s="374"/>
      <c r="AS31" s="374"/>
      <c r="AT31" s="374"/>
      <c r="AU31" s="374"/>
      <c r="AX31" s="374"/>
      <c r="AY31" s="373"/>
      <c r="AZ31" s="373"/>
      <c r="BA31" s="373"/>
      <c r="BB31" s="246"/>
    </row>
    <row r="32" spans="1:54" s="247" customFormat="1" x14ac:dyDescent="0.35">
      <c r="A32" s="247" t="s">
        <v>228</v>
      </c>
    </row>
    <row r="33" spans="1:54" s="247" customFormat="1" x14ac:dyDescent="0.35"/>
    <row r="34" spans="1:54" s="248" customFormat="1" ht="18.75" customHeight="1" thickBot="1" x14ac:dyDescent="0.35">
      <c r="A34" s="620" t="s">
        <v>182</v>
      </c>
      <c r="B34" s="620"/>
      <c r="C34" s="620"/>
      <c r="D34" s="620"/>
      <c r="E34" s="620"/>
      <c r="F34" s="620"/>
      <c r="G34" s="620"/>
      <c r="H34" s="620"/>
      <c r="I34" s="620"/>
      <c r="J34" s="620"/>
      <c r="K34" s="620"/>
      <c r="L34" s="620"/>
      <c r="M34" s="620"/>
      <c r="N34" s="620"/>
      <c r="O34" s="620"/>
      <c r="P34" s="620"/>
      <c r="Q34" s="234"/>
      <c r="R34" s="234"/>
      <c r="S34" s="234"/>
      <c r="T34" s="620" t="s">
        <v>183</v>
      </c>
      <c r="U34" s="620"/>
      <c r="V34" s="620"/>
      <c r="W34" s="620"/>
      <c r="X34" s="620"/>
      <c r="Y34" s="620"/>
      <c r="Z34" s="620"/>
      <c r="AA34" s="620"/>
      <c r="AB34" s="620"/>
      <c r="AC34" s="620"/>
      <c r="AD34" s="620"/>
      <c r="AE34" s="234"/>
      <c r="AF34" s="234"/>
      <c r="AG34" s="234"/>
      <c r="AH34" s="234"/>
      <c r="AI34" s="621" t="s">
        <v>184</v>
      </c>
      <c r="AJ34" s="621"/>
      <c r="AK34" s="621"/>
      <c r="AL34" s="621"/>
      <c r="AM34" s="621"/>
      <c r="AN34" s="621"/>
      <c r="AO34" s="621"/>
      <c r="AP34" s="621"/>
      <c r="AQ34" s="621"/>
      <c r="AR34" s="621"/>
      <c r="AS34" s="621"/>
      <c r="AT34" s="621"/>
      <c r="AU34" s="621"/>
      <c r="AV34" s="621"/>
      <c r="AW34" s="621"/>
      <c r="AX34" s="621"/>
      <c r="AY34" s="621"/>
      <c r="AZ34" s="621"/>
      <c r="BA34" s="234"/>
    </row>
    <row r="35" spans="1:54" s="247" customFormat="1" ht="85.95" customHeight="1" thickBot="1" x14ac:dyDescent="0.4">
      <c r="A35" s="249" t="s">
        <v>152</v>
      </c>
      <c r="B35" s="556" t="s">
        <v>185</v>
      </c>
      <c r="C35" s="557"/>
      <c r="D35" s="557" t="s">
        <v>186</v>
      </c>
      <c r="E35" s="557"/>
      <c r="F35" s="558" t="s">
        <v>187</v>
      </c>
      <c r="G35" s="558"/>
      <c r="H35" s="557" t="s">
        <v>188</v>
      </c>
      <c r="I35" s="557"/>
      <c r="J35" s="557"/>
      <c r="K35" s="557" t="s">
        <v>189</v>
      </c>
      <c r="L35" s="557"/>
      <c r="M35" s="558" t="s">
        <v>190</v>
      </c>
      <c r="N35" s="558"/>
      <c r="O35" s="557" t="s">
        <v>191</v>
      </c>
      <c r="P35" s="559"/>
      <c r="Q35" s="250"/>
      <c r="R35" s="250"/>
      <c r="S35" s="227"/>
      <c r="T35" s="560" t="s">
        <v>192</v>
      </c>
      <c r="U35" s="561"/>
      <c r="V35" s="561"/>
      <c r="W35" s="561"/>
      <c r="X35" s="561"/>
      <c r="Y35" s="561"/>
      <c r="Z35" s="529"/>
      <c r="AA35" s="523" t="s">
        <v>193</v>
      </c>
      <c r="AB35" s="524"/>
      <c r="AC35" s="523" t="s">
        <v>194</v>
      </c>
      <c r="AD35" s="525"/>
      <c r="AE35" s="227"/>
      <c r="AF35" s="227"/>
      <c r="AG35" s="228"/>
      <c r="AH35" s="526" t="s">
        <v>217</v>
      </c>
      <c r="AI35" s="527"/>
      <c r="AJ35" s="527"/>
      <c r="AK35" s="527"/>
      <c r="AL35" s="527"/>
      <c r="AM35" s="527"/>
      <c r="AN35" s="527"/>
      <c r="AO35" s="527"/>
      <c r="AP35" s="527"/>
      <c r="AQ35" s="528"/>
      <c r="AR35" s="529" t="s">
        <v>218</v>
      </c>
      <c r="AS35" s="530"/>
      <c r="AT35" s="530"/>
      <c r="AU35" s="530"/>
      <c r="AV35" s="530"/>
      <c r="AW35" s="530"/>
      <c r="AX35" s="530"/>
      <c r="AY35" s="530"/>
      <c r="AZ35" s="622" t="s">
        <v>193</v>
      </c>
      <c r="BA35" s="623"/>
    </row>
    <row r="36" spans="1:54" s="247" customFormat="1" ht="18.75" customHeight="1" x14ac:dyDescent="0.35">
      <c r="A36" s="251" t="s">
        <v>165</v>
      </c>
      <c r="B36" s="565">
        <v>30</v>
      </c>
      <c r="C36" s="566"/>
      <c r="D36" s="568">
        <v>6</v>
      </c>
      <c r="E36" s="568"/>
      <c r="F36" s="568">
        <v>4</v>
      </c>
      <c r="G36" s="568"/>
      <c r="H36" s="566"/>
      <c r="I36" s="566"/>
      <c r="J36" s="566"/>
      <c r="K36" s="566"/>
      <c r="L36" s="566"/>
      <c r="M36" s="568">
        <v>12</v>
      </c>
      <c r="N36" s="568"/>
      <c r="O36" s="603">
        <f>SUM(B36:N36)</f>
        <v>52</v>
      </c>
      <c r="P36" s="604"/>
      <c r="Q36" s="252"/>
      <c r="R36" s="252"/>
      <c r="S36" s="227"/>
      <c r="T36" s="562" t="s">
        <v>219</v>
      </c>
      <c r="U36" s="563"/>
      <c r="V36" s="563"/>
      <c r="W36" s="563"/>
      <c r="X36" s="563"/>
      <c r="Y36" s="563"/>
      <c r="Z36" s="564"/>
      <c r="AA36" s="571">
        <v>1.2</v>
      </c>
      <c r="AB36" s="572"/>
      <c r="AC36" s="571">
        <v>4</v>
      </c>
      <c r="AD36" s="608"/>
      <c r="AE36" s="227"/>
      <c r="AF36" s="227"/>
      <c r="AG36" s="228"/>
      <c r="AH36" s="592" t="s">
        <v>117</v>
      </c>
      <c r="AI36" s="593"/>
      <c r="AJ36" s="593"/>
      <c r="AK36" s="593"/>
      <c r="AL36" s="593"/>
      <c r="AM36" s="593"/>
      <c r="AN36" s="593"/>
      <c r="AO36" s="593"/>
      <c r="AP36" s="593"/>
      <c r="AQ36" s="594"/>
      <c r="AR36" s="601" t="s">
        <v>220</v>
      </c>
      <c r="AS36" s="593"/>
      <c r="AT36" s="593"/>
      <c r="AU36" s="593"/>
      <c r="AV36" s="593"/>
      <c r="AW36" s="593"/>
      <c r="AX36" s="593"/>
      <c r="AY36" s="593"/>
      <c r="AZ36" s="583">
        <v>8</v>
      </c>
      <c r="BA36" s="584"/>
    </row>
    <row r="37" spans="1:54" s="247" customFormat="1" ht="18.75" customHeight="1" x14ac:dyDescent="0.35">
      <c r="A37" s="253" t="s">
        <v>171</v>
      </c>
      <c r="B37" s="564">
        <v>30</v>
      </c>
      <c r="C37" s="567"/>
      <c r="D37" s="587">
        <v>6</v>
      </c>
      <c r="E37" s="587"/>
      <c r="F37" s="567">
        <v>4</v>
      </c>
      <c r="G37" s="567"/>
      <c r="H37" s="567"/>
      <c r="I37" s="567"/>
      <c r="J37" s="567"/>
      <c r="K37" s="567"/>
      <c r="L37" s="567"/>
      <c r="M37" s="587">
        <v>12</v>
      </c>
      <c r="N37" s="587"/>
      <c r="O37" s="590">
        <f>SUM(B37:N37)</f>
        <v>52</v>
      </c>
      <c r="P37" s="591"/>
      <c r="Q37" s="252"/>
      <c r="R37" s="252"/>
      <c r="S37" s="227"/>
      <c r="T37" s="562" t="s">
        <v>221</v>
      </c>
      <c r="U37" s="563"/>
      <c r="V37" s="563"/>
      <c r="W37" s="563"/>
      <c r="X37" s="563"/>
      <c r="Y37" s="563"/>
      <c r="Z37" s="564"/>
      <c r="AA37" s="571">
        <v>3.4</v>
      </c>
      <c r="AB37" s="572"/>
      <c r="AC37" s="588">
        <v>4</v>
      </c>
      <c r="AD37" s="589"/>
      <c r="AE37" s="227"/>
      <c r="AF37" s="227"/>
      <c r="AG37" s="228"/>
      <c r="AH37" s="595"/>
      <c r="AI37" s="596"/>
      <c r="AJ37" s="596"/>
      <c r="AK37" s="596"/>
      <c r="AL37" s="596"/>
      <c r="AM37" s="596"/>
      <c r="AN37" s="596"/>
      <c r="AO37" s="596"/>
      <c r="AP37" s="596"/>
      <c r="AQ37" s="597"/>
      <c r="AR37" s="602"/>
      <c r="AS37" s="549"/>
      <c r="AT37" s="549"/>
      <c r="AU37" s="549"/>
      <c r="AV37" s="549"/>
      <c r="AW37" s="549"/>
      <c r="AX37" s="549"/>
      <c r="AY37" s="549"/>
      <c r="AZ37" s="583"/>
      <c r="BA37" s="584"/>
    </row>
    <row r="38" spans="1:54" s="247" customFormat="1" ht="18.75" customHeight="1" x14ac:dyDescent="0.35">
      <c r="A38" s="253" t="s">
        <v>211</v>
      </c>
      <c r="B38" s="564">
        <v>30</v>
      </c>
      <c r="C38" s="567"/>
      <c r="D38" s="587">
        <v>6</v>
      </c>
      <c r="E38" s="587"/>
      <c r="F38" s="567">
        <v>4</v>
      </c>
      <c r="G38" s="567"/>
      <c r="H38" s="567"/>
      <c r="I38" s="567"/>
      <c r="J38" s="567"/>
      <c r="K38" s="567"/>
      <c r="L38" s="567"/>
      <c r="M38" s="587">
        <v>12</v>
      </c>
      <c r="N38" s="587"/>
      <c r="O38" s="590">
        <f>SUM(B38:N38)</f>
        <v>52</v>
      </c>
      <c r="P38" s="591"/>
      <c r="Q38" s="252"/>
      <c r="R38" s="252"/>
      <c r="S38" s="227"/>
      <c r="T38" s="562" t="s">
        <v>222</v>
      </c>
      <c r="U38" s="563"/>
      <c r="V38" s="563"/>
      <c r="W38" s="563"/>
      <c r="X38" s="563"/>
      <c r="Y38" s="563"/>
      <c r="Z38" s="564"/>
      <c r="AA38" s="571">
        <v>5.6</v>
      </c>
      <c r="AB38" s="572"/>
      <c r="AC38" s="588">
        <v>4</v>
      </c>
      <c r="AD38" s="589"/>
      <c r="AE38" s="227"/>
      <c r="AF38" s="227"/>
      <c r="AG38" s="228"/>
      <c r="AH38" s="609" t="s">
        <v>266</v>
      </c>
      <c r="AI38" s="610"/>
      <c r="AJ38" s="610"/>
      <c r="AK38" s="610"/>
      <c r="AL38" s="610"/>
      <c r="AM38" s="610"/>
      <c r="AN38" s="610"/>
      <c r="AO38" s="610"/>
      <c r="AP38" s="610"/>
      <c r="AQ38" s="610"/>
      <c r="AR38" s="583" t="s">
        <v>116</v>
      </c>
      <c r="AS38" s="583"/>
      <c r="AT38" s="583"/>
      <c r="AU38" s="583"/>
      <c r="AV38" s="583"/>
      <c r="AW38" s="583"/>
      <c r="AX38" s="583"/>
      <c r="AY38" s="583"/>
      <c r="AZ38" s="583"/>
      <c r="BA38" s="584"/>
    </row>
    <row r="39" spans="1:54" s="247" customFormat="1" ht="18.75" customHeight="1" thickBot="1" x14ac:dyDescent="0.4">
      <c r="A39" s="332" t="s">
        <v>212</v>
      </c>
      <c r="B39" s="628">
        <v>25</v>
      </c>
      <c r="C39" s="613"/>
      <c r="D39" s="614">
        <v>6</v>
      </c>
      <c r="E39" s="614"/>
      <c r="F39" s="613">
        <v>4</v>
      </c>
      <c r="G39" s="613"/>
      <c r="H39" s="613">
        <v>3</v>
      </c>
      <c r="I39" s="613"/>
      <c r="J39" s="613"/>
      <c r="K39" s="613">
        <v>2</v>
      </c>
      <c r="L39" s="613"/>
      <c r="M39" s="614">
        <v>2</v>
      </c>
      <c r="N39" s="614"/>
      <c r="O39" s="615">
        <f>SUM(B39:N39)</f>
        <v>42</v>
      </c>
      <c r="P39" s="616"/>
      <c r="Q39" s="252"/>
      <c r="R39" s="252"/>
      <c r="S39" s="227"/>
      <c r="T39" s="617" t="s">
        <v>223</v>
      </c>
      <c r="U39" s="618"/>
      <c r="V39" s="618"/>
      <c r="W39" s="618"/>
      <c r="X39" s="618"/>
      <c r="Y39" s="618"/>
      <c r="Z39" s="619"/>
      <c r="AA39" s="571">
        <v>7.8</v>
      </c>
      <c r="AB39" s="572"/>
      <c r="AC39" s="563">
        <v>4</v>
      </c>
      <c r="AD39" s="589"/>
      <c r="AE39" s="227"/>
      <c r="AF39" s="227"/>
      <c r="AG39" s="228"/>
      <c r="AH39" s="609"/>
      <c r="AI39" s="610"/>
      <c r="AJ39" s="610"/>
      <c r="AK39" s="610"/>
      <c r="AL39" s="610"/>
      <c r="AM39" s="610"/>
      <c r="AN39" s="610"/>
      <c r="AO39" s="610"/>
      <c r="AP39" s="610"/>
      <c r="AQ39" s="610"/>
      <c r="AR39" s="583"/>
      <c r="AS39" s="583"/>
      <c r="AT39" s="583"/>
      <c r="AU39" s="583"/>
      <c r="AV39" s="583"/>
      <c r="AW39" s="583"/>
      <c r="AX39" s="583"/>
      <c r="AY39" s="583"/>
      <c r="AZ39" s="583"/>
      <c r="BA39" s="584"/>
      <c r="BB39" s="246"/>
    </row>
    <row r="40" spans="1:54" ht="24" customHeight="1" thickBot="1" x14ac:dyDescent="0.4">
      <c r="A40" s="333" t="s">
        <v>195</v>
      </c>
      <c r="B40" s="569">
        <f>SUM(B36:C39)</f>
        <v>115</v>
      </c>
      <c r="C40" s="570"/>
      <c r="D40" s="570">
        <f>SUM(D36:E39)</f>
        <v>24</v>
      </c>
      <c r="E40" s="570"/>
      <c r="F40" s="570">
        <f>SUM(F36:G39)</f>
        <v>16</v>
      </c>
      <c r="G40" s="570"/>
      <c r="H40" s="570">
        <f>SUM(H36:I39)</f>
        <v>3</v>
      </c>
      <c r="I40" s="570"/>
      <c r="J40" s="570"/>
      <c r="K40" s="570">
        <f>SUM(K36:L39)</f>
        <v>2</v>
      </c>
      <c r="L40" s="570"/>
      <c r="M40" s="570">
        <f>SUM(M36:N39)</f>
        <v>38</v>
      </c>
      <c r="N40" s="570"/>
      <c r="O40" s="570">
        <f>SUM(O36:P39)</f>
        <v>198</v>
      </c>
      <c r="P40" s="607"/>
      <c r="Q40" s="252"/>
      <c r="R40" s="252"/>
      <c r="S40" s="227"/>
      <c r="T40" s="573" t="s">
        <v>240</v>
      </c>
      <c r="U40" s="574"/>
      <c r="V40" s="574"/>
      <c r="W40" s="574"/>
      <c r="X40" s="574"/>
      <c r="Y40" s="574"/>
      <c r="Z40" s="575"/>
      <c r="AA40" s="579" t="s">
        <v>242</v>
      </c>
      <c r="AB40" s="580"/>
      <c r="AC40" s="624">
        <v>5</v>
      </c>
      <c r="AD40" s="625"/>
      <c r="AE40" s="227"/>
      <c r="AF40" s="227"/>
      <c r="AG40" s="228"/>
      <c r="AH40" s="609"/>
      <c r="AI40" s="610"/>
      <c r="AJ40" s="610"/>
      <c r="AK40" s="610"/>
      <c r="AL40" s="610"/>
      <c r="AM40" s="610"/>
      <c r="AN40" s="610"/>
      <c r="AO40" s="610"/>
      <c r="AP40" s="610"/>
      <c r="AQ40" s="610"/>
      <c r="AR40" s="583"/>
      <c r="AS40" s="583"/>
      <c r="AT40" s="583"/>
      <c r="AU40" s="583"/>
      <c r="AV40" s="583"/>
      <c r="AW40" s="583"/>
      <c r="AX40" s="583"/>
      <c r="AY40" s="583"/>
      <c r="AZ40" s="583"/>
      <c r="BA40" s="584"/>
      <c r="BB40" s="237"/>
    </row>
    <row r="41" spans="1:54" ht="27.6" customHeight="1" thickBot="1" x14ac:dyDescent="0.4">
      <c r="A41" s="227"/>
      <c r="B41" s="227"/>
      <c r="C41" s="227"/>
      <c r="D41" s="227"/>
      <c r="E41" s="227"/>
      <c r="F41" s="227"/>
      <c r="G41" s="227"/>
      <c r="H41" s="227"/>
      <c r="I41" s="227"/>
      <c r="J41" s="227"/>
      <c r="K41" s="227"/>
      <c r="L41" s="227"/>
      <c r="M41" s="227"/>
      <c r="N41" s="227"/>
      <c r="O41" s="227"/>
      <c r="P41" s="227"/>
      <c r="Q41" s="227"/>
      <c r="R41" s="227"/>
      <c r="S41" s="227"/>
      <c r="T41" s="576"/>
      <c r="U41" s="577"/>
      <c r="V41" s="577"/>
      <c r="W41" s="577"/>
      <c r="X41" s="577"/>
      <c r="Y41" s="577"/>
      <c r="Z41" s="578"/>
      <c r="AA41" s="581"/>
      <c r="AB41" s="582"/>
      <c r="AC41" s="626"/>
      <c r="AD41" s="627"/>
      <c r="AE41" s="227"/>
      <c r="AF41" s="227"/>
      <c r="AG41" s="227"/>
      <c r="AH41" s="609"/>
      <c r="AI41" s="610"/>
      <c r="AJ41" s="610"/>
      <c r="AK41" s="610"/>
      <c r="AL41" s="610"/>
      <c r="AM41" s="610"/>
      <c r="AN41" s="610"/>
      <c r="AO41" s="610"/>
      <c r="AP41" s="610"/>
      <c r="AQ41" s="610"/>
      <c r="AR41" s="583"/>
      <c r="AS41" s="583"/>
      <c r="AT41" s="583"/>
      <c r="AU41" s="583"/>
      <c r="AV41" s="583"/>
      <c r="AW41" s="583"/>
      <c r="AX41" s="583"/>
      <c r="AY41" s="583"/>
      <c r="AZ41" s="583"/>
      <c r="BA41" s="584"/>
    </row>
    <row r="42" spans="1:54" ht="66.599999999999994" customHeight="1" thickBot="1" x14ac:dyDescent="0.4">
      <c r="A42" s="227"/>
      <c r="B42" s="227"/>
      <c r="C42" s="227"/>
      <c r="D42" s="227"/>
      <c r="E42" s="227"/>
      <c r="F42" s="227"/>
      <c r="G42" s="227"/>
      <c r="H42" s="227"/>
      <c r="I42" s="227"/>
      <c r="J42" s="227"/>
      <c r="K42" s="227"/>
      <c r="L42" s="227"/>
      <c r="M42" s="227"/>
      <c r="N42" s="227"/>
      <c r="O42" s="227"/>
      <c r="P42" s="227"/>
      <c r="Q42" s="227"/>
      <c r="R42" s="227"/>
      <c r="S42" s="227"/>
      <c r="T42" s="605" t="s">
        <v>243</v>
      </c>
      <c r="U42" s="606"/>
      <c r="V42" s="606"/>
      <c r="W42" s="606"/>
      <c r="X42" s="606"/>
      <c r="Y42" s="606"/>
      <c r="Z42" s="606"/>
      <c r="AA42" s="606"/>
      <c r="AB42" s="606"/>
      <c r="AC42" s="606"/>
      <c r="AD42" s="606"/>
      <c r="AE42" s="227"/>
      <c r="AF42" s="227"/>
      <c r="AG42" s="227"/>
      <c r="AH42" s="611"/>
      <c r="AI42" s="612"/>
      <c r="AJ42" s="612"/>
      <c r="AK42" s="612"/>
      <c r="AL42" s="612"/>
      <c r="AM42" s="612"/>
      <c r="AN42" s="612"/>
      <c r="AO42" s="612"/>
      <c r="AP42" s="612"/>
      <c r="AQ42" s="612"/>
      <c r="AR42" s="585"/>
      <c r="AS42" s="585"/>
      <c r="AT42" s="585"/>
      <c r="AU42" s="585"/>
      <c r="AV42" s="585"/>
      <c r="AW42" s="585"/>
      <c r="AX42" s="585"/>
      <c r="AY42" s="585"/>
      <c r="AZ42" s="585"/>
      <c r="BA42" s="586"/>
    </row>
    <row r="45" spans="1:54" s="216" customFormat="1" x14ac:dyDescent="0.35">
      <c r="A45" s="254"/>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row>
    <row r="46" spans="1:54" s="216" customFormat="1" x14ac:dyDescent="0.35">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row>
    <row r="47" spans="1:54" s="216" customFormat="1" x14ac:dyDescent="0.35">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row>
  </sheetData>
  <mergeCells count="108">
    <mergeCell ref="N11:AM11"/>
    <mergeCell ref="AT22:AW22"/>
    <mergeCell ref="T42:AD42"/>
    <mergeCell ref="K40:L40"/>
    <mergeCell ref="M40:N40"/>
    <mergeCell ref="O40:P40"/>
    <mergeCell ref="AC36:AD36"/>
    <mergeCell ref="AH38:AQ42"/>
    <mergeCell ref="AR38:AY42"/>
    <mergeCell ref="K39:L39"/>
    <mergeCell ref="M39:N39"/>
    <mergeCell ref="O39:P39"/>
    <mergeCell ref="T39:Z39"/>
    <mergeCell ref="AA39:AB39"/>
    <mergeCell ref="AC39:AD39"/>
    <mergeCell ref="A34:P34"/>
    <mergeCell ref="T34:AD34"/>
    <mergeCell ref="AI34:AZ34"/>
    <mergeCell ref="AZ35:BA35"/>
    <mergeCell ref="AC40:AD41"/>
    <mergeCell ref="B39:C39"/>
    <mergeCell ref="D39:E39"/>
    <mergeCell ref="F39:G39"/>
    <mergeCell ref="H39:J39"/>
    <mergeCell ref="R14:AJ14"/>
    <mergeCell ref="O22:S22"/>
    <mergeCell ref="T22:W22"/>
    <mergeCell ref="AB22:AF22"/>
    <mergeCell ref="AG22:AJ22"/>
    <mergeCell ref="AC38:AD38"/>
    <mergeCell ref="AR36:AY37"/>
    <mergeCell ref="F36:G36"/>
    <mergeCell ref="H36:J36"/>
    <mergeCell ref="K36:L36"/>
    <mergeCell ref="M36:N36"/>
    <mergeCell ref="O36:P36"/>
    <mergeCell ref="T36:Z36"/>
    <mergeCell ref="AA36:AB36"/>
    <mergeCell ref="K37:L37"/>
    <mergeCell ref="M37:N37"/>
    <mergeCell ref="O37:P37"/>
    <mergeCell ref="B40:C40"/>
    <mergeCell ref="D40:E40"/>
    <mergeCell ref="F40:G40"/>
    <mergeCell ref="H40:J40"/>
    <mergeCell ref="T38:Z38"/>
    <mergeCell ref="AA38:AB38"/>
    <mergeCell ref="T40:Z41"/>
    <mergeCell ref="AA40:AB41"/>
    <mergeCell ref="AZ36:BA42"/>
    <mergeCell ref="B37:C37"/>
    <mergeCell ref="D37:E37"/>
    <mergeCell ref="AA37:AB37"/>
    <mergeCell ref="AC37:AD37"/>
    <mergeCell ref="B38:C38"/>
    <mergeCell ref="H38:J38"/>
    <mergeCell ref="K38:L38"/>
    <mergeCell ref="M38:N38"/>
    <mergeCell ref="O38:P38"/>
    <mergeCell ref="AH36:AQ37"/>
    <mergeCell ref="D38:E38"/>
    <mergeCell ref="F38:G38"/>
    <mergeCell ref="B35:C35"/>
    <mergeCell ref="D35:E35"/>
    <mergeCell ref="F35:G35"/>
    <mergeCell ref="H35:J35"/>
    <mergeCell ref="K35:L35"/>
    <mergeCell ref="M35:N35"/>
    <mergeCell ref="O35:P35"/>
    <mergeCell ref="T35:Z35"/>
    <mergeCell ref="T37:Z37"/>
    <mergeCell ref="B36:C36"/>
    <mergeCell ref="F37:G37"/>
    <mergeCell ref="D36:E36"/>
    <mergeCell ref="H37:J37"/>
    <mergeCell ref="I1:AQ1"/>
    <mergeCell ref="I2:AQ2"/>
    <mergeCell ref="AR2:BA2"/>
    <mergeCell ref="J3:AO3"/>
    <mergeCell ref="AR3:BA3"/>
    <mergeCell ref="S5:AF5"/>
    <mergeCell ref="AR5:BA5"/>
    <mergeCell ref="Q6:AI6"/>
    <mergeCell ref="AR6:AZ6"/>
    <mergeCell ref="Q7:AI7"/>
    <mergeCell ref="AR7:AZ7"/>
    <mergeCell ref="S8:AF8"/>
    <mergeCell ref="R9:AI9"/>
    <mergeCell ref="N10:AM10"/>
    <mergeCell ref="V12:AE12"/>
    <mergeCell ref="AA35:AB35"/>
    <mergeCell ref="AC35:AD35"/>
    <mergeCell ref="AH35:AQ35"/>
    <mergeCell ref="AR35:AY35"/>
    <mergeCell ref="A21:BA21"/>
    <mergeCell ref="A22:A25"/>
    <mergeCell ref="K22:N22"/>
    <mergeCell ref="AX22:BA22"/>
    <mergeCell ref="AY30:BA30"/>
    <mergeCell ref="T16:AI16"/>
    <mergeCell ref="T18:AI18"/>
    <mergeCell ref="K20:Z20"/>
    <mergeCell ref="AB20:AO20"/>
    <mergeCell ref="X22:AA22"/>
    <mergeCell ref="AK22:AN22"/>
    <mergeCell ref="B22:F22"/>
    <mergeCell ref="G22:J22"/>
    <mergeCell ref="AO22:AS22"/>
  </mergeCells>
  <pageMargins left="0.7" right="0.7" top="0.75" bottom="0.75" header="0.3" footer="0.3"/>
  <pageSetup paperSize="9" scale="36" orientation="portrait" r:id="rId1"/>
  <colBreaks count="1" manualBreakCount="1">
    <brk id="53" max="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9"/>
  <sheetViews>
    <sheetView tabSelected="1" view="pageBreakPreview" zoomScale="85" zoomScaleNormal="60" zoomScaleSheetLayoutView="85" workbookViewId="0">
      <selection activeCell="B15" sqref="B15"/>
    </sheetView>
  </sheetViews>
  <sheetFormatPr defaultRowHeight="14.4" x14ac:dyDescent="0.3"/>
  <cols>
    <col min="2" max="2" width="52.44140625" customWidth="1"/>
    <col min="3" max="3" width="4" customWidth="1"/>
    <col min="4" max="4" width="4.6640625" customWidth="1"/>
    <col min="5" max="5" width="3.88671875" customWidth="1"/>
    <col min="6" max="6" width="5.5546875" customWidth="1"/>
    <col min="7" max="7" width="6.33203125" customWidth="1"/>
    <col min="8" max="8" width="7.6640625" customWidth="1"/>
    <col min="9" max="9" width="6.88671875" customWidth="1"/>
    <col min="10" max="10" width="5.44140625" customWidth="1"/>
    <col min="11" max="11" width="5.109375" customWidth="1"/>
    <col min="12" max="12" width="6.109375" customWidth="1"/>
    <col min="14" max="14" width="5.33203125" customWidth="1"/>
    <col min="15" max="15" width="5.6640625" customWidth="1"/>
    <col min="16" max="21" width="5.88671875" customWidth="1"/>
    <col min="22" max="23" width="5.77734375" customWidth="1"/>
    <col min="24" max="31" width="5.77734375" style="1" customWidth="1"/>
  </cols>
  <sheetData>
    <row r="1" spans="1:31" ht="16.2" thickBot="1" x14ac:dyDescent="0.35">
      <c r="A1" s="632" t="s">
        <v>253</v>
      </c>
      <c r="B1" s="633"/>
      <c r="C1" s="633"/>
      <c r="D1" s="633"/>
      <c r="E1" s="633"/>
      <c r="F1" s="633"/>
      <c r="G1" s="633"/>
      <c r="H1" s="633"/>
      <c r="I1" s="633"/>
      <c r="J1" s="633"/>
      <c r="K1" s="633"/>
      <c r="L1" s="633"/>
      <c r="M1" s="633"/>
      <c r="N1" s="633"/>
      <c r="O1" s="633"/>
      <c r="P1" s="633"/>
      <c r="Q1" s="633"/>
      <c r="R1" s="633"/>
      <c r="S1" s="633"/>
      <c r="T1" s="633"/>
      <c r="U1" s="634"/>
    </row>
    <row r="2" spans="1:31" ht="26.4" customHeight="1" x14ac:dyDescent="0.3">
      <c r="A2" s="635" t="s">
        <v>0</v>
      </c>
      <c r="B2" s="637" t="s">
        <v>1</v>
      </c>
      <c r="C2" s="640" t="s">
        <v>2</v>
      </c>
      <c r="D2" s="640"/>
      <c r="E2" s="640"/>
      <c r="F2" s="641"/>
      <c r="G2" s="642" t="s">
        <v>3</v>
      </c>
      <c r="H2" s="644" t="s">
        <v>4</v>
      </c>
      <c r="I2" s="645"/>
      <c r="J2" s="645"/>
      <c r="K2" s="645"/>
      <c r="L2" s="645"/>
      <c r="M2" s="646"/>
      <c r="N2" s="647" t="s">
        <v>5</v>
      </c>
      <c r="O2" s="640"/>
      <c r="P2" s="640"/>
      <c r="Q2" s="640"/>
      <c r="R2" s="640"/>
      <c r="S2" s="640"/>
      <c r="T2" s="640"/>
      <c r="U2" s="648"/>
    </row>
    <row r="3" spans="1:31" ht="18" customHeight="1" x14ac:dyDescent="0.3">
      <c r="A3" s="636"/>
      <c r="B3" s="638"/>
      <c r="C3" s="649" t="s">
        <v>6</v>
      </c>
      <c r="D3" s="649" t="s">
        <v>7</v>
      </c>
      <c r="E3" s="650" t="s">
        <v>8</v>
      </c>
      <c r="F3" s="651"/>
      <c r="G3" s="643"/>
      <c r="H3" s="663" t="s">
        <v>9</v>
      </c>
      <c r="I3" s="664" t="s">
        <v>10</v>
      </c>
      <c r="J3" s="664"/>
      <c r="K3" s="664"/>
      <c r="L3" s="665"/>
      <c r="M3" s="666" t="s">
        <v>11</v>
      </c>
      <c r="N3" s="659" t="s">
        <v>12</v>
      </c>
      <c r="O3" s="650"/>
      <c r="P3" s="652" t="s">
        <v>13</v>
      </c>
      <c r="Q3" s="652"/>
      <c r="R3" s="650" t="s">
        <v>14</v>
      </c>
      <c r="S3" s="650"/>
      <c r="T3" s="652" t="s">
        <v>15</v>
      </c>
      <c r="U3" s="653"/>
    </row>
    <row r="4" spans="1:31" x14ac:dyDescent="0.3">
      <c r="A4" s="636"/>
      <c r="B4" s="638"/>
      <c r="C4" s="649"/>
      <c r="D4" s="649"/>
      <c r="E4" s="649" t="s">
        <v>16</v>
      </c>
      <c r="F4" s="654" t="s">
        <v>17</v>
      </c>
      <c r="G4" s="643"/>
      <c r="H4" s="663"/>
      <c r="I4" s="657" t="s">
        <v>18</v>
      </c>
      <c r="J4" s="652" t="s">
        <v>19</v>
      </c>
      <c r="K4" s="652"/>
      <c r="L4" s="658"/>
      <c r="M4" s="666"/>
      <c r="N4" s="659" t="s">
        <v>20</v>
      </c>
      <c r="O4" s="650"/>
      <c r="P4" s="650"/>
      <c r="Q4" s="650"/>
      <c r="R4" s="650"/>
      <c r="S4" s="650"/>
      <c r="T4" s="650"/>
      <c r="U4" s="660"/>
    </row>
    <row r="5" spans="1:31" ht="19.5" customHeight="1" x14ac:dyDescent="0.3">
      <c r="A5" s="636"/>
      <c r="B5" s="638"/>
      <c r="C5" s="649"/>
      <c r="D5" s="649"/>
      <c r="E5" s="649"/>
      <c r="F5" s="655"/>
      <c r="G5" s="643"/>
      <c r="H5" s="663"/>
      <c r="I5" s="657"/>
      <c r="J5" s="661" t="s">
        <v>21</v>
      </c>
      <c r="K5" s="661" t="s">
        <v>22</v>
      </c>
      <c r="L5" s="662" t="s">
        <v>23</v>
      </c>
      <c r="M5" s="666"/>
      <c r="N5" s="258">
        <v>1</v>
      </c>
      <c r="O5" s="255">
        <f t="shared" ref="O5:U5" si="0">N5+1</f>
        <v>2</v>
      </c>
      <c r="P5" s="256">
        <f t="shared" si="0"/>
        <v>3</v>
      </c>
      <c r="Q5" s="256">
        <f t="shared" si="0"/>
        <v>4</v>
      </c>
      <c r="R5" s="255">
        <f t="shared" si="0"/>
        <v>5</v>
      </c>
      <c r="S5" s="255">
        <f t="shared" si="0"/>
        <v>6</v>
      </c>
      <c r="T5" s="256">
        <f t="shared" si="0"/>
        <v>7</v>
      </c>
      <c r="U5" s="257">
        <f t="shared" si="0"/>
        <v>8</v>
      </c>
    </row>
    <row r="6" spans="1:31" ht="18.75" customHeight="1" x14ac:dyDescent="0.3">
      <c r="A6" s="636"/>
      <c r="B6" s="638"/>
      <c r="C6" s="649"/>
      <c r="D6" s="649"/>
      <c r="E6" s="649"/>
      <c r="F6" s="655"/>
      <c r="G6" s="643"/>
      <c r="H6" s="663"/>
      <c r="I6" s="657"/>
      <c r="J6" s="661"/>
      <c r="K6" s="661"/>
      <c r="L6" s="662"/>
      <c r="M6" s="666"/>
      <c r="N6" s="659" t="s">
        <v>24</v>
      </c>
      <c r="O6" s="650"/>
      <c r="P6" s="650"/>
      <c r="Q6" s="650"/>
      <c r="R6" s="650"/>
      <c r="S6" s="650"/>
      <c r="T6" s="650"/>
      <c r="U6" s="660"/>
    </row>
    <row r="7" spans="1:31" ht="27.75" customHeight="1" x14ac:dyDescent="0.3">
      <c r="A7" s="636"/>
      <c r="B7" s="639"/>
      <c r="C7" s="649"/>
      <c r="D7" s="649"/>
      <c r="E7" s="649"/>
      <c r="F7" s="656"/>
      <c r="G7" s="643"/>
      <c r="H7" s="663"/>
      <c r="I7" s="657"/>
      <c r="J7" s="661"/>
      <c r="K7" s="661"/>
      <c r="L7" s="662"/>
      <c r="M7" s="666"/>
      <c r="N7" s="258">
        <v>15</v>
      </c>
      <c r="O7" s="255">
        <v>15</v>
      </c>
      <c r="P7" s="256">
        <v>15</v>
      </c>
      <c r="Q7" s="256">
        <v>15</v>
      </c>
      <c r="R7" s="255">
        <v>15</v>
      </c>
      <c r="S7" s="255">
        <v>15</v>
      </c>
      <c r="T7" s="256">
        <v>15</v>
      </c>
      <c r="U7" s="514">
        <v>10</v>
      </c>
    </row>
    <row r="8" spans="1:31" ht="15" thickBot="1" x14ac:dyDescent="0.35">
      <c r="A8" s="2">
        <v>1</v>
      </c>
      <c r="B8" s="3">
        <f>A8+1</f>
        <v>2</v>
      </c>
      <c r="C8" s="3">
        <f t="shared" ref="C8:T8" si="1">B8+1</f>
        <v>3</v>
      </c>
      <c r="D8" s="3">
        <f t="shared" si="1"/>
        <v>4</v>
      </c>
      <c r="E8" s="3">
        <f t="shared" si="1"/>
        <v>5</v>
      </c>
      <c r="F8" s="4">
        <f t="shared" si="1"/>
        <v>6</v>
      </c>
      <c r="G8" s="5">
        <f t="shared" si="1"/>
        <v>7</v>
      </c>
      <c r="H8" s="6">
        <f t="shared" si="1"/>
        <v>8</v>
      </c>
      <c r="I8" s="3">
        <f t="shared" si="1"/>
        <v>9</v>
      </c>
      <c r="J8" s="7">
        <f t="shared" si="1"/>
        <v>10</v>
      </c>
      <c r="K8" s="7">
        <f t="shared" si="1"/>
        <v>11</v>
      </c>
      <c r="L8" s="7">
        <f t="shared" si="1"/>
        <v>12</v>
      </c>
      <c r="M8" s="5">
        <f t="shared" si="1"/>
        <v>13</v>
      </c>
      <c r="N8" s="3">
        <f>M8+1</f>
        <v>14</v>
      </c>
      <c r="O8" s="3">
        <f t="shared" si="1"/>
        <v>15</v>
      </c>
      <c r="P8" s="8">
        <f t="shared" si="1"/>
        <v>16</v>
      </c>
      <c r="Q8" s="8">
        <f t="shared" si="1"/>
        <v>17</v>
      </c>
      <c r="R8" s="9">
        <f t="shared" si="1"/>
        <v>18</v>
      </c>
      <c r="S8" s="9">
        <f t="shared" si="1"/>
        <v>19</v>
      </c>
      <c r="T8" s="8">
        <f t="shared" si="1"/>
        <v>20</v>
      </c>
      <c r="U8" s="10">
        <f>T8+1</f>
        <v>21</v>
      </c>
    </row>
    <row r="9" spans="1:31" ht="16.2" thickBot="1" x14ac:dyDescent="0.35">
      <c r="A9" s="669" t="s">
        <v>25</v>
      </c>
      <c r="B9" s="670"/>
      <c r="C9" s="670"/>
      <c r="D9" s="670"/>
      <c r="E9" s="670"/>
      <c r="F9" s="670"/>
      <c r="G9" s="670"/>
      <c r="H9" s="670"/>
      <c r="I9" s="670"/>
      <c r="J9" s="670"/>
      <c r="K9" s="670"/>
      <c r="L9" s="670"/>
      <c r="M9" s="670"/>
      <c r="N9" s="670"/>
      <c r="O9" s="670"/>
      <c r="P9" s="670"/>
      <c r="Q9" s="670"/>
      <c r="R9" s="670"/>
      <c r="S9" s="670"/>
      <c r="T9" s="670"/>
      <c r="U9" s="671"/>
      <c r="X9" s="672" t="s">
        <v>26</v>
      </c>
      <c r="Y9" s="673"/>
      <c r="Z9" s="673"/>
      <c r="AA9" s="673"/>
      <c r="AB9" s="673"/>
      <c r="AC9" s="673"/>
      <c r="AD9" s="674"/>
      <c r="AE9" s="675"/>
    </row>
    <row r="10" spans="1:31" s="11" customFormat="1" ht="16.2" thickBot="1" x14ac:dyDescent="0.35">
      <c r="A10" s="676" t="s">
        <v>27</v>
      </c>
      <c r="B10" s="677"/>
      <c r="C10" s="677"/>
      <c r="D10" s="677"/>
      <c r="E10" s="677"/>
      <c r="F10" s="677"/>
      <c r="G10" s="677"/>
      <c r="H10" s="677"/>
      <c r="I10" s="677"/>
      <c r="J10" s="677"/>
      <c r="K10" s="677"/>
      <c r="L10" s="677"/>
      <c r="M10" s="677"/>
      <c r="N10" s="677"/>
      <c r="O10" s="677"/>
      <c r="P10" s="677"/>
      <c r="Q10" s="677"/>
      <c r="R10" s="677"/>
      <c r="S10" s="677"/>
      <c r="T10" s="677"/>
      <c r="U10" s="678"/>
      <c r="X10" s="12" t="s">
        <v>28</v>
      </c>
      <c r="Y10" s="13" t="s">
        <v>29</v>
      </c>
      <c r="Z10" s="13" t="s">
        <v>30</v>
      </c>
      <c r="AA10" s="13" t="s">
        <v>31</v>
      </c>
      <c r="AB10" s="13" t="s">
        <v>32</v>
      </c>
      <c r="AC10" s="13" t="s">
        <v>33</v>
      </c>
      <c r="AD10" s="13" t="s">
        <v>34</v>
      </c>
      <c r="AE10" s="14" t="s">
        <v>35</v>
      </c>
    </row>
    <row r="11" spans="1:31" s="270" customFormat="1" x14ac:dyDescent="0.3">
      <c r="A11" s="451" t="s">
        <v>36</v>
      </c>
      <c r="B11" s="443" t="s">
        <v>48</v>
      </c>
      <c r="C11" s="444"/>
      <c r="D11" s="444">
        <v>1</v>
      </c>
      <c r="E11" s="444"/>
      <c r="F11" s="445"/>
      <c r="G11" s="446">
        <v>4</v>
      </c>
      <c r="H11" s="20">
        <f t="shared" ref="H11:H24" si="2">G11*30</f>
        <v>120</v>
      </c>
      <c r="I11" s="450">
        <f t="shared" ref="I11:I24" si="3">SUM(J11:L11)</f>
        <v>44</v>
      </c>
      <c r="J11" s="306">
        <v>30</v>
      </c>
      <c r="K11" s="306"/>
      <c r="L11" s="307">
        <v>14</v>
      </c>
      <c r="M11" s="65">
        <f t="shared" ref="M11:M17" si="4">H11-I11</f>
        <v>76</v>
      </c>
      <c r="N11" s="447">
        <v>3</v>
      </c>
      <c r="O11" s="444"/>
      <c r="P11" s="448"/>
      <c r="Q11" s="448"/>
      <c r="R11" s="444"/>
      <c r="S11" s="444"/>
      <c r="T11" s="448"/>
      <c r="U11" s="449"/>
      <c r="V11" s="377">
        <f t="shared" ref="V11:V16" si="5">I11/H11</f>
        <v>0.36666666666666664</v>
      </c>
      <c r="W11" s="377" t="str">
        <f t="shared" ref="W11:W16" si="6">IF(V11&gt;50%,V11,"")</f>
        <v/>
      </c>
      <c r="X11" s="468">
        <v>4</v>
      </c>
      <c r="Y11" s="469"/>
      <c r="Z11" s="469"/>
      <c r="AA11" s="469"/>
      <c r="AB11" s="469"/>
      <c r="AC11" s="469"/>
      <c r="AD11" s="469"/>
      <c r="AE11" s="470"/>
    </row>
    <row r="12" spans="1:31" ht="28.2" customHeight="1" x14ac:dyDescent="0.3">
      <c r="A12" s="452" t="s">
        <v>38</v>
      </c>
      <c r="B12" s="260" t="s">
        <v>62</v>
      </c>
      <c r="C12" s="261"/>
      <c r="D12" s="261">
        <v>1</v>
      </c>
      <c r="E12" s="261"/>
      <c r="F12" s="262"/>
      <c r="G12" s="263">
        <v>3</v>
      </c>
      <c r="H12" s="264">
        <f t="shared" si="2"/>
        <v>90</v>
      </c>
      <c r="I12" s="265">
        <f t="shared" si="3"/>
        <v>30</v>
      </c>
      <c r="J12" s="310">
        <v>16</v>
      </c>
      <c r="K12" s="310"/>
      <c r="L12" s="311">
        <v>14</v>
      </c>
      <c r="M12" s="61">
        <f t="shared" si="4"/>
        <v>60</v>
      </c>
      <c r="N12" s="266">
        <v>2</v>
      </c>
      <c r="O12" s="261"/>
      <c r="P12" s="302"/>
      <c r="Q12" s="302"/>
      <c r="R12" s="261"/>
      <c r="S12" s="261"/>
      <c r="T12" s="302"/>
      <c r="U12" s="305"/>
      <c r="V12" s="377">
        <f t="shared" si="5"/>
        <v>0.33333333333333331</v>
      </c>
      <c r="W12" s="377" t="str">
        <f t="shared" si="6"/>
        <v/>
      </c>
      <c r="X12" s="468">
        <v>3</v>
      </c>
      <c r="Y12" s="469"/>
      <c r="Z12" s="469"/>
      <c r="AA12" s="469"/>
      <c r="AB12" s="469"/>
      <c r="AC12" s="469"/>
      <c r="AD12" s="469"/>
      <c r="AE12" s="470"/>
    </row>
    <row r="13" spans="1:31" ht="15.75" customHeight="1" x14ac:dyDescent="0.3">
      <c r="A13" s="452" t="s">
        <v>40</v>
      </c>
      <c r="B13" s="23" t="s">
        <v>39</v>
      </c>
      <c r="C13" s="24">
        <v>2</v>
      </c>
      <c r="D13" s="24">
        <v>1</v>
      </c>
      <c r="E13" s="24"/>
      <c r="F13" s="25"/>
      <c r="G13" s="26">
        <v>4</v>
      </c>
      <c r="H13" s="27">
        <f t="shared" si="2"/>
        <v>120</v>
      </c>
      <c r="I13" s="60">
        <f t="shared" si="3"/>
        <v>46</v>
      </c>
      <c r="J13" s="308">
        <v>16</v>
      </c>
      <c r="K13" s="308"/>
      <c r="L13" s="309">
        <v>30</v>
      </c>
      <c r="M13" s="65">
        <f t="shared" si="4"/>
        <v>74</v>
      </c>
      <c r="N13" s="726">
        <v>1</v>
      </c>
      <c r="O13" s="718">
        <v>2</v>
      </c>
      <c r="P13" s="301"/>
      <c r="Q13" s="301"/>
      <c r="R13" s="24"/>
      <c r="S13" s="24"/>
      <c r="T13" s="301"/>
      <c r="U13" s="304"/>
      <c r="V13" s="377">
        <f t="shared" si="5"/>
        <v>0.38333333333333336</v>
      </c>
      <c r="W13" s="377" t="str">
        <f t="shared" si="6"/>
        <v/>
      </c>
      <c r="X13" s="468">
        <v>2</v>
      </c>
      <c r="Y13" s="469">
        <v>2</v>
      </c>
      <c r="Z13" s="469"/>
      <c r="AA13" s="469"/>
      <c r="AB13" s="469"/>
      <c r="AC13" s="469"/>
      <c r="AD13" s="469"/>
      <c r="AE13" s="470"/>
    </row>
    <row r="14" spans="1:31" ht="41.4" x14ac:dyDescent="0.3">
      <c r="A14" s="452" t="s">
        <v>42</v>
      </c>
      <c r="B14" s="30" t="s">
        <v>41</v>
      </c>
      <c r="C14" s="24"/>
      <c r="D14" s="24">
        <v>1.2</v>
      </c>
      <c r="E14" s="24"/>
      <c r="F14" s="25"/>
      <c r="G14" s="26">
        <v>4</v>
      </c>
      <c r="H14" s="27">
        <f t="shared" si="2"/>
        <v>120</v>
      </c>
      <c r="I14" s="60">
        <f t="shared" si="3"/>
        <v>60</v>
      </c>
      <c r="J14" s="308">
        <v>14</v>
      </c>
      <c r="K14" s="308"/>
      <c r="L14" s="309">
        <v>46</v>
      </c>
      <c r="M14" s="61">
        <f t="shared" si="4"/>
        <v>60</v>
      </c>
      <c r="N14" s="29">
        <v>2</v>
      </c>
      <c r="O14" s="24">
        <v>2</v>
      </c>
      <c r="P14" s="301"/>
      <c r="Q14" s="301"/>
      <c r="R14" s="24"/>
      <c r="S14" s="24"/>
      <c r="T14" s="301"/>
      <c r="U14" s="304"/>
      <c r="V14" s="377">
        <f t="shared" si="5"/>
        <v>0.5</v>
      </c>
      <c r="W14" s="377" t="str">
        <f t="shared" si="6"/>
        <v/>
      </c>
      <c r="X14" s="468">
        <v>2</v>
      </c>
      <c r="Y14" s="469">
        <v>2</v>
      </c>
      <c r="Z14" s="469"/>
      <c r="AA14" s="469"/>
      <c r="AB14" s="469"/>
      <c r="AC14" s="469"/>
      <c r="AD14" s="469"/>
      <c r="AE14" s="470"/>
    </row>
    <row r="15" spans="1:31" s="270" customFormat="1" x14ac:dyDescent="0.3">
      <c r="A15" s="452" t="s">
        <v>44</v>
      </c>
      <c r="B15" s="30" t="s">
        <v>43</v>
      </c>
      <c r="C15" s="24">
        <v>2</v>
      </c>
      <c r="D15" s="24">
        <v>1</v>
      </c>
      <c r="E15" s="24"/>
      <c r="F15" s="25"/>
      <c r="G15" s="26">
        <v>4</v>
      </c>
      <c r="H15" s="27">
        <f t="shared" si="2"/>
        <v>120</v>
      </c>
      <c r="I15" s="269">
        <f t="shared" si="3"/>
        <v>60</v>
      </c>
      <c r="J15" s="308">
        <v>16</v>
      </c>
      <c r="K15" s="308"/>
      <c r="L15" s="309">
        <v>44</v>
      </c>
      <c r="M15" s="61">
        <f t="shared" si="4"/>
        <v>60</v>
      </c>
      <c r="N15" s="29">
        <v>2</v>
      </c>
      <c r="O15" s="24">
        <v>2</v>
      </c>
      <c r="P15" s="301"/>
      <c r="Q15" s="301"/>
      <c r="R15" s="24"/>
      <c r="S15" s="24"/>
      <c r="T15" s="301"/>
      <c r="U15" s="304"/>
      <c r="V15" s="377">
        <f t="shared" si="5"/>
        <v>0.5</v>
      </c>
      <c r="W15" s="377" t="str">
        <f t="shared" si="6"/>
        <v/>
      </c>
      <c r="X15" s="468">
        <v>2</v>
      </c>
      <c r="Y15" s="469">
        <v>2</v>
      </c>
      <c r="Z15" s="469"/>
      <c r="AA15" s="469"/>
      <c r="AB15" s="469"/>
      <c r="AC15" s="469"/>
      <c r="AD15" s="469"/>
      <c r="AE15" s="470"/>
    </row>
    <row r="16" spans="1:31" s="270" customFormat="1" x14ac:dyDescent="0.3">
      <c r="A16" s="452" t="s">
        <v>45</v>
      </c>
      <c r="B16" s="23" t="s">
        <v>50</v>
      </c>
      <c r="C16" s="718">
        <v>2</v>
      </c>
      <c r="D16" s="718">
        <v>1</v>
      </c>
      <c r="E16" s="24"/>
      <c r="F16" s="25"/>
      <c r="G16" s="725">
        <v>4</v>
      </c>
      <c r="H16" s="27">
        <f t="shared" si="2"/>
        <v>120</v>
      </c>
      <c r="I16" s="269">
        <f t="shared" si="3"/>
        <v>46</v>
      </c>
      <c r="J16" s="308"/>
      <c r="K16" s="308"/>
      <c r="L16" s="720">
        <v>46</v>
      </c>
      <c r="M16" s="61">
        <f t="shared" si="4"/>
        <v>74</v>
      </c>
      <c r="N16" s="726">
        <v>2</v>
      </c>
      <c r="O16" s="718">
        <v>1</v>
      </c>
      <c r="P16" s="718"/>
      <c r="Q16" s="301"/>
      <c r="R16" s="24"/>
      <c r="S16" s="24"/>
      <c r="T16" s="301"/>
      <c r="U16" s="304"/>
      <c r="V16" s="377">
        <f t="shared" si="5"/>
        <v>0.38333333333333336</v>
      </c>
      <c r="W16" s="377" t="str">
        <f t="shared" si="6"/>
        <v/>
      </c>
      <c r="X16" s="468">
        <v>2</v>
      </c>
      <c r="Y16" s="469">
        <v>2</v>
      </c>
      <c r="Z16" s="716"/>
      <c r="AA16" s="469"/>
      <c r="AB16" s="469"/>
      <c r="AC16" s="469"/>
      <c r="AD16" s="469"/>
      <c r="AE16" s="470"/>
    </row>
    <row r="17" spans="1:31" x14ac:dyDescent="0.3">
      <c r="A17" s="452" t="s">
        <v>47</v>
      </c>
      <c r="B17" s="15" t="s">
        <v>37</v>
      </c>
      <c r="C17" s="16"/>
      <c r="D17" s="17">
        <v>2</v>
      </c>
      <c r="E17" s="16"/>
      <c r="F17" s="18"/>
      <c r="G17" s="19">
        <v>4</v>
      </c>
      <c r="H17" s="20">
        <f t="shared" si="2"/>
        <v>120</v>
      </c>
      <c r="I17" s="60">
        <f t="shared" si="3"/>
        <v>44</v>
      </c>
      <c r="J17" s="306">
        <v>30</v>
      </c>
      <c r="K17" s="306"/>
      <c r="L17" s="307">
        <v>14</v>
      </c>
      <c r="M17" s="65">
        <f t="shared" si="4"/>
        <v>76</v>
      </c>
      <c r="N17" s="21"/>
      <c r="O17" s="17">
        <v>3</v>
      </c>
      <c r="P17" s="300"/>
      <c r="Q17" s="300"/>
      <c r="R17" s="16"/>
      <c r="S17" s="16"/>
      <c r="T17" s="300"/>
      <c r="U17" s="303"/>
      <c r="V17" s="377">
        <f t="shared" ref="V17:V24" si="7">I17/H17</f>
        <v>0.36666666666666664</v>
      </c>
      <c r="W17" s="377" t="str">
        <f t="shared" ref="W17:W24" si="8">IF(V17&gt;50%,V17,"")</f>
        <v/>
      </c>
      <c r="X17" s="468"/>
      <c r="Y17" s="469">
        <v>4</v>
      </c>
      <c r="Z17" s="469"/>
      <c r="AA17" s="469"/>
      <c r="AB17" s="469"/>
      <c r="AC17" s="469"/>
      <c r="AD17" s="469"/>
      <c r="AE17" s="470"/>
    </row>
    <row r="18" spans="1:31" s="270" customFormat="1" x14ac:dyDescent="0.3">
      <c r="A18" s="452" t="s">
        <v>49</v>
      </c>
      <c r="B18" s="30" t="s">
        <v>224</v>
      </c>
      <c r="C18" s="24"/>
      <c r="D18" s="24">
        <v>2</v>
      </c>
      <c r="E18" s="24"/>
      <c r="F18" s="25"/>
      <c r="G18" s="26">
        <v>4</v>
      </c>
      <c r="H18" s="27">
        <f t="shared" si="2"/>
        <v>120</v>
      </c>
      <c r="I18" s="269">
        <f t="shared" si="3"/>
        <v>46</v>
      </c>
      <c r="J18" s="308">
        <v>30</v>
      </c>
      <c r="K18" s="308"/>
      <c r="L18" s="307">
        <v>16</v>
      </c>
      <c r="M18" s="61">
        <f t="shared" ref="M18:M24" si="9">H18-I18</f>
        <v>74</v>
      </c>
      <c r="N18" s="29"/>
      <c r="O18" s="24">
        <v>3</v>
      </c>
      <c r="P18" s="301"/>
      <c r="Q18" s="301"/>
      <c r="R18" s="24"/>
      <c r="S18" s="24"/>
      <c r="T18" s="301"/>
      <c r="U18" s="304"/>
      <c r="V18" s="377">
        <f t="shared" si="7"/>
        <v>0.38333333333333336</v>
      </c>
      <c r="W18" s="377" t="str">
        <f t="shared" si="8"/>
        <v/>
      </c>
      <c r="X18" s="468"/>
      <c r="Y18" s="469">
        <v>4</v>
      </c>
      <c r="Z18" s="469"/>
      <c r="AA18" s="469"/>
      <c r="AB18" s="469"/>
      <c r="AC18" s="469"/>
      <c r="AD18" s="469"/>
      <c r="AE18" s="470"/>
    </row>
    <row r="19" spans="1:31" s="270" customFormat="1" x14ac:dyDescent="0.3">
      <c r="A19" s="452" t="s">
        <v>51</v>
      </c>
      <c r="B19" s="23" t="s">
        <v>46</v>
      </c>
      <c r="C19" s="24"/>
      <c r="D19" s="24">
        <v>2</v>
      </c>
      <c r="E19" s="24"/>
      <c r="F19" s="25"/>
      <c r="G19" s="26">
        <v>4</v>
      </c>
      <c r="H19" s="27">
        <f t="shared" si="2"/>
        <v>120</v>
      </c>
      <c r="I19" s="269">
        <f t="shared" si="3"/>
        <v>44</v>
      </c>
      <c r="J19" s="308">
        <v>30</v>
      </c>
      <c r="K19" s="308"/>
      <c r="L19" s="309">
        <v>14</v>
      </c>
      <c r="M19" s="61">
        <f t="shared" si="9"/>
        <v>76</v>
      </c>
      <c r="N19" s="29"/>
      <c r="O19" s="24">
        <v>3</v>
      </c>
      <c r="P19" s="301"/>
      <c r="Q19" s="301"/>
      <c r="R19" s="24"/>
      <c r="S19" s="24"/>
      <c r="T19" s="301"/>
      <c r="U19" s="304"/>
      <c r="V19" s="377">
        <f t="shared" si="7"/>
        <v>0.36666666666666664</v>
      </c>
      <c r="W19" s="377" t="str">
        <f t="shared" si="8"/>
        <v/>
      </c>
      <c r="X19" s="468"/>
      <c r="Y19" s="469">
        <v>4</v>
      </c>
      <c r="Z19" s="469"/>
      <c r="AA19" s="469"/>
      <c r="AB19" s="469"/>
      <c r="AC19" s="469"/>
      <c r="AD19" s="469"/>
      <c r="AE19" s="470"/>
    </row>
    <row r="20" spans="1:31" s="270" customFormat="1" x14ac:dyDescent="0.3">
      <c r="A20" s="737" t="s">
        <v>53</v>
      </c>
      <c r="B20" s="30" t="s">
        <v>56</v>
      </c>
      <c r="C20" s="24">
        <v>5</v>
      </c>
      <c r="D20" s="24"/>
      <c r="E20" s="24"/>
      <c r="F20" s="25"/>
      <c r="G20" s="26">
        <v>4</v>
      </c>
      <c r="H20" s="27">
        <f>G20*30</f>
        <v>120</v>
      </c>
      <c r="I20" s="269">
        <f>SUM(J20:L20)</f>
        <v>46</v>
      </c>
      <c r="J20" s="308">
        <v>30</v>
      </c>
      <c r="K20" s="308"/>
      <c r="L20" s="309">
        <v>16</v>
      </c>
      <c r="M20" s="61">
        <f>H20-I20</f>
        <v>74</v>
      </c>
      <c r="N20" s="29"/>
      <c r="O20" s="24"/>
      <c r="P20" s="301"/>
      <c r="Q20" s="301"/>
      <c r="R20" s="24">
        <v>3</v>
      </c>
      <c r="S20" s="24"/>
      <c r="T20" s="301"/>
      <c r="U20" s="304"/>
      <c r="V20" s="377">
        <f>I20/H20</f>
        <v>0.38333333333333336</v>
      </c>
      <c r="W20" s="377" t="str">
        <f>IF(V20&gt;50%,V20,"")</f>
        <v/>
      </c>
      <c r="X20" s="468"/>
      <c r="Y20" s="469"/>
      <c r="Z20" s="469"/>
      <c r="AA20" s="469"/>
      <c r="AB20" s="469">
        <v>4</v>
      </c>
      <c r="AC20" s="469"/>
      <c r="AD20" s="469"/>
      <c r="AE20" s="470"/>
    </row>
    <row r="21" spans="1:31" s="270" customFormat="1" ht="18.75" customHeight="1" x14ac:dyDescent="0.3">
      <c r="A21" s="737" t="s">
        <v>55</v>
      </c>
      <c r="B21" s="31" t="s">
        <v>58</v>
      </c>
      <c r="C21" s="24"/>
      <c r="D21" s="24">
        <v>5</v>
      </c>
      <c r="E21" s="24"/>
      <c r="F21" s="25"/>
      <c r="G21" s="26">
        <v>4</v>
      </c>
      <c r="H21" s="27">
        <f>G21*30</f>
        <v>120</v>
      </c>
      <c r="I21" s="269">
        <f>SUM(J21:L21)</f>
        <v>44</v>
      </c>
      <c r="J21" s="308">
        <v>30</v>
      </c>
      <c r="K21" s="308"/>
      <c r="L21" s="309">
        <v>14</v>
      </c>
      <c r="M21" s="61">
        <f>H21-I21</f>
        <v>76</v>
      </c>
      <c r="N21" s="29"/>
      <c r="O21" s="24"/>
      <c r="P21" s="301"/>
      <c r="Q21" s="301"/>
      <c r="R21" s="24">
        <v>3</v>
      </c>
      <c r="S21" s="24"/>
      <c r="T21" s="301"/>
      <c r="U21" s="304"/>
      <c r="V21" s="377">
        <f>I21/H21</f>
        <v>0.36666666666666664</v>
      </c>
      <c r="W21" s="377" t="str">
        <f>IF(V21&gt;50%,V21,"")</f>
        <v/>
      </c>
      <c r="X21" s="468"/>
      <c r="Y21" s="469"/>
      <c r="Z21" s="469"/>
      <c r="AA21" s="469"/>
      <c r="AB21" s="469">
        <v>4</v>
      </c>
      <c r="AC21" s="469"/>
      <c r="AD21" s="469"/>
      <c r="AE21" s="470"/>
    </row>
    <row r="22" spans="1:31" s="270" customFormat="1" x14ac:dyDescent="0.3">
      <c r="A22" s="737" t="s">
        <v>57</v>
      </c>
      <c r="B22" s="23" t="s">
        <v>52</v>
      </c>
      <c r="C22" s="24">
        <v>6</v>
      </c>
      <c r="D22" s="718">
        <v>5</v>
      </c>
      <c r="E22" s="24"/>
      <c r="F22" s="25"/>
      <c r="G22" s="725">
        <v>4</v>
      </c>
      <c r="H22" s="27">
        <f t="shared" si="2"/>
        <v>120</v>
      </c>
      <c r="I22" s="269">
        <f t="shared" si="3"/>
        <v>46</v>
      </c>
      <c r="J22" s="308"/>
      <c r="K22" s="308"/>
      <c r="L22" s="720">
        <v>46</v>
      </c>
      <c r="M22" s="61">
        <f t="shared" si="9"/>
        <v>74</v>
      </c>
      <c r="N22" s="29"/>
      <c r="O22" s="28"/>
      <c r="P22" s="301"/>
      <c r="Q22" s="718"/>
      <c r="R22" s="24">
        <v>1</v>
      </c>
      <c r="S22" s="24">
        <v>2</v>
      </c>
      <c r="T22" s="301"/>
      <c r="U22" s="304"/>
      <c r="V22" s="377">
        <f t="shared" si="7"/>
        <v>0.38333333333333336</v>
      </c>
      <c r="W22" s="377" t="str">
        <f t="shared" si="8"/>
        <v/>
      </c>
      <c r="X22" s="468"/>
      <c r="Y22" s="469"/>
      <c r="Z22" s="469"/>
      <c r="AA22" s="716"/>
      <c r="AB22" s="469">
        <v>2</v>
      </c>
      <c r="AC22" s="469">
        <v>2</v>
      </c>
      <c r="AD22" s="469"/>
      <c r="AE22" s="470"/>
    </row>
    <row r="23" spans="1:31" ht="18.75" customHeight="1" x14ac:dyDescent="0.3">
      <c r="A23" s="22" t="s">
        <v>59</v>
      </c>
      <c r="B23" s="30" t="s">
        <v>60</v>
      </c>
      <c r="C23" s="24"/>
      <c r="D23" s="24">
        <v>6</v>
      </c>
      <c r="E23" s="24"/>
      <c r="F23" s="25"/>
      <c r="G23" s="26">
        <v>4</v>
      </c>
      <c r="H23" s="27">
        <f t="shared" si="2"/>
        <v>120</v>
      </c>
      <c r="I23" s="60">
        <f t="shared" si="3"/>
        <v>44</v>
      </c>
      <c r="J23" s="308">
        <v>30</v>
      </c>
      <c r="K23" s="308"/>
      <c r="L23" s="309">
        <v>14</v>
      </c>
      <c r="M23" s="61">
        <f>H23-I23</f>
        <v>76</v>
      </c>
      <c r="N23" s="29"/>
      <c r="O23" s="24"/>
      <c r="P23" s="301"/>
      <c r="Q23" s="301"/>
      <c r="R23" s="24"/>
      <c r="S23" s="24">
        <v>3</v>
      </c>
      <c r="T23" s="301"/>
      <c r="U23" s="304"/>
      <c r="V23" s="377">
        <f>I23/H23</f>
        <v>0.36666666666666664</v>
      </c>
      <c r="W23" s="377" t="str">
        <f>IF(V23&gt;50%,V23,"")</f>
        <v/>
      </c>
      <c r="X23" s="468"/>
      <c r="Y23" s="469"/>
      <c r="Z23" s="469"/>
      <c r="AA23" s="469"/>
      <c r="AB23" s="469"/>
      <c r="AC23" s="469">
        <v>4</v>
      </c>
      <c r="AD23" s="469"/>
      <c r="AE23" s="470"/>
    </row>
    <row r="24" spans="1:31" s="270" customFormat="1" ht="15" thickBot="1" x14ac:dyDescent="0.35">
      <c r="A24" s="452" t="s">
        <v>61</v>
      </c>
      <c r="B24" s="23" t="s">
        <v>54</v>
      </c>
      <c r="C24" s="24">
        <v>8</v>
      </c>
      <c r="D24" s="718"/>
      <c r="E24" s="24"/>
      <c r="F24" s="25"/>
      <c r="G24" s="26">
        <v>5</v>
      </c>
      <c r="H24" s="27">
        <f t="shared" si="2"/>
        <v>150</v>
      </c>
      <c r="I24" s="269">
        <f t="shared" si="3"/>
        <v>50</v>
      </c>
      <c r="J24" s="308"/>
      <c r="K24" s="308"/>
      <c r="L24" s="720">
        <v>50</v>
      </c>
      <c r="M24" s="61">
        <f t="shared" si="9"/>
        <v>100</v>
      </c>
      <c r="N24" s="29"/>
      <c r="O24" s="28"/>
      <c r="P24" s="301"/>
      <c r="Q24" s="301"/>
      <c r="R24" s="24"/>
      <c r="S24" s="24"/>
      <c r="T24" s="718"/>
      <c r="U24" s="718">
        <v>5</v>
      </c>
      <c r="V24" s="377">
        <f t="shared" si="7"/>
        <v>0.33333333333333331</v>
      </c>
      <c r="W24" s="377" t="str">
        <f t="shared" si="8"/>
        <v/>
      </c>
      <c r="X24" s="468"/>
      <c r="Y24" s="469"/>
      <c r="Z24" s="469"/>
      <c r="AA24" s="469"/>
      <c r="AB24" s="469"/>
      <c r="AC24" s="469"/>
      <c r="AD24" s="716"/>
      <c r="AE24" s="717">
        <v>5</v>
      </c>
    </row>
    <row r="25" spans="1:31" s="11" customFormat="1" ht="16.2" thickBot="1" x14ac:dyDescent="0.35">
      <c r="A25" s="679" t="s">
        <v>63</v>
      </c>
      <c r="B25" s="680"/>
      <c r="C25" s="32">
        <v>6</v>
      </c>
      <c r="D25" s="719">
        <v>13</v>
      </c>
      <c r="E25" s="32"/>
      <c r="F25" s="33"/>
      <c r="G25" s="34">
        <f>SUM(G11:G24)</f>
        <v>56</v>
      </c>
      <c r="H25" s="35">
        <f>SUM(H11:H24)</f>
        <v>1680</v>
      </c>
      <c r="I25" s="35">
        <f>SUM(I11:I24)</f>
        <v>650</v>
      </c>
      <c r="J25" s="35">
        <f>SUM(J11:J24)</f>
        <v>272</v>
      </c>
      <c r="K25" s="35">
        <f>SUM(K11:K24)</f>
        <v>0</v>
      </c>
      <c r="L25" s="36">
        <f>SUM(L11:L24)</f>
        <v>378</v>
      </c>
      <c r="M25" s="34">
        <f>SUM(M11:M24)</f>
        <v>1030</v>
      </c>
      <c r="N25" s="35">
        <f>SUM(N11:N24)</f>
        <v>12</v>
      </c>
      <c r="O25" s="35">
        <f>SUM(O11:O24)</f>
        <v>16</v>
      </c>
      <c r="P25" s="35">
        <f>SUM(P11:P24)</f>
        <v>0</v>
      </c>
      <c r="Q25" s="35">
        <f>SUM(Q11:Q24)</f>
        <v>0</v>
      </c>
      <c r="R25" s="35">
        <f>SUM(R11:R24)</f>
        <v>7</v>
      </c>
      <c r="S25" s="37">
        <f>SUM(S11:S24)</f>
        <v>5</v>
      </c>
      <c r="T25" s="37">
        <f>SUM(T11:T24)</f>
        <v>0</v>
      </c>
      <c r="U25" s="38">
        <f>SUM(U11:U24)</f>
        <v>5</v>
      </c>
      <c r="X25" s="39"/>
      <c r="Y25" s="40"/>
      <c r="Z25" s="40"/>
      <c r="AA25" s="40"/>
      <c r="AB25" s="40"/>
      <c r="AC25" s="40"/>
      <c r="AD25" s="41"/>
      <c r="AE25" s="42"/>
    </row>
    <row r="26" spans="1:31" ht="16.2" thickBot="1" x14ac:dyDescent="0.35">
      <c r="A26" s="681" t="s">
        <v>64</v>
      </c>
      <c r="B26" s="682">
        <f>SUM(B27:B29)</f>
        <v>0</v>
      </c>
      <c r="C26" s="682">
        <f t="shared" ref="C26:U26" si="10">SUM(C27:C30)</f>
        <v>0</v>
      </c>
      <c r="D26" s="682">
        <f t="shared" si="10"/>
        <v>12</v>
      </c>
      <c r="E26" s="682">
        <f t="shared" si="10"/>
        <v>0</v>
      </c>
      <c r="F26" s="682">
        <f t="shared" si="10"/>
        <v>0</v>
      </c>
      <c r="G26" s="682">
        <f t="shared" si="10"/>
        <v>36</v>
      </c>
      <c r="H26" s="682">
        <f t="shared" si="10"/>
        <v>1080</v>
      </c>
      <c r="I26" s="682">
        <f t="shared" si="10"/>
        <v>432</v>
      </c>
      <c r="J26" s="682">
        <f t="shared" si="10"/>
        <v>36</v>
      </c>
      <c r="K26" s="682">
        <f t="shared" si="10"/>
        <v>0</v>
      </c>
      <c r="L26" s="682">
        <f t="shared" si="10"/>
        <v>24</v>
      </c>
      <c r="M26" s="682">
        <f t="shared" si="10"/>
        <v>648</v>
      </c>
      <c r="N26" s="682">
        <f t="shared" si="10"/>
        <v>0</v>
      </c>
      <c r="O26" s="682">
        <f t="shared" si="10"/>
        <v>0</v>
      </c>
      <c r="P26" s="682">
        <f t="shared" si="10"/>
        <v>7</v>
      </c>
      <c r="Q26" s="682">
        <f t="shared" si="10"/>
        <v>15</v>
      </c>
      <c r="R26" s="682">
        <f t="shared" si="10"/>
        <v>3.5</v>
      </c>
      <c r="S26" s="682">
        <f t="shared" si="10"/>
        <v>3.5</v>
      </c>
      <c r="T26" s="682">
        <f t="shared" si="10"/>
        <v>0</v>
      </c>
      <c r="U26" s="683">
        <f t="shared" si="10"/>
        <v>0</v>
      </c>
      <c r="X26" s="43"/>
      <c r="Y26" s="44"/>
      <c r="Z26" s="44"/>
      <c r="AA26" s="44"/>
      <c r="AB26" s="44"/>
      <c r="AC26" s="44"/>
      <c r="AD26" s="45"/>
      <c r="AE26" s="46"/>
    </row>
    <row r="27" spans="1:31" s="11" customFormat="1" ht="16.2" thickBot="1" x14ac:dyDescent="0.35">
      <c r="A27" s="47"/>
      <c r="B27" s="48" t="s">
        <v>65</v>
      </c>
      <c r="C27" s="49"/>
      <c r="D27" s="360">
        <v>5</v>
      </c>
      <c r="E27" s="49"/>
      <c r="F27" s="50"/>
      <c r="G27" s="51">
        <f>SUM(G28:G32)</f>
        <v>23</v>
      </c>
      <c r="H27" s="52">
        <f t="shared" ref="H27:U27" si="11">SUM(H28:H32)</f>
        <v>690</v>
      </c>
      <c r="I27" s="53">
        <f t="shared" si="11"/>
        <v>268</v>
      </c>
      <c r="J27" s="53"/>
      <c r="K27" s="53"/>
      <c r="L27" s="54"/>
      <c r="M27" s="51">
        <f t="shared" si="11"/>
        <v>422</v>
      </c>
      <c r="N27" s="55">
        <f t="shared" si="11"/>
        <v>0</v>
      </c>
      <c r="O27" s="53">
        <f t="shared" si="11"/>
        <v>0</v>
      </c>
      <c r="P27" s="53">
        <f t="shared" si="11"/>
        <v>3.5</v>
      </c>
      <c r="Q27" s="53">
        <f t="shared" si="11"/>
        <v>7.5</v>
      </c>
      <c r="R27" s="53">
        <f t="shared" si="11"/>
        <v>3.5</v>
      </c>
      <c r="S27" s="53">
        <f t="shared" si="11"/>
        <v>3.5</v>
      </c>
      <c r="T27" s="53">
        <f t="shared" si="11"/>
        <v>0</v>
      </c>
      <c r="U27" s="56">
        <f t="shared" si="11"/>
        <v>0</v>
      </c>
      <c r="X27" s="350"/>
      <c r="Y27" s="351"/>
      <c r="Z27" s="351"/>
      <c r="AA27" s="351"/>
      <c r="AB27" s="351"/>
      <c r="AC27" s="351"/>
      <c r="AD27" s="352"/>
      <c r="AE27" s="353"/>
    </row>
    <row r="28" spans="1:31" s="363" customFormat="1" ht="27.6" x14ac:dyDescent="0.3">
      <c r="A28" s="745" t="s">
        <v>66</v>
      </c>
      <c r="B28" s="746" t="s">
        <v>241</v>
      </c>
      <c r="C28" s="747"/>
      <c r="D28" s="747" t="s">
        <v>249</v>
      </c>
      <c r="E28" s="748"/>
      <c r="F28" s="749"/>
      <c r="G28" s="750">
        <v>3</v>
      </c>
      <c r="H28" s="751">
        <f>G28*30</f>
        <v>90</v>
      </c>
      <c r="I28" s="752">
        <f>SUM(J28:L28)</f>
        <v>60</v>
      </c>
      <c r="J28" s="489">
        <v>36</v>
      </c>
      <c r="K28" s="489"/>
      <c r="L28" s="753">
        <v>24</v>
      </c>
      <c r="M28" s="485">
        <f>H28-I28</f>
        <v>30</v>
      </c>
      <c r="N28" s="486"/>
      <c r="O28" s="487"/>
      <c r="P28" s="489"/>
      <c r="Q28" s="489">
        <v>4</v>
      </c>
      <c r="R28" s="57"/>
      <c r="S28" s="57"/>
      <c r="T28" s="313"/>
      <c r="U28" s="318"/>
      <c r="V28" s="754">
        <f>I28/H28</f>
        <v>0.66666666666666663</v>
      </c>
      <c r="W28" s="754">
        <f>IF(V28&gt;50%,V28,"")</f>
        <v>0.66666666666666663</v>
      </c>
      <c r="X28" s="347"/>
      <c r="Y28" s="348"/>
      <c r="Z28" s="348"/>
      <c r="AA28" s="349">
        <v>3</v>
      </c>
      <c r="AB28" s="348"/>
      <c r="AC28" s="348"/>
      <c r="AD28" s="361"/>
      <c r="AE28" s="362"/>
    </row>
    <row r="29" spans="1:31" s="363" customFormat="1" ht="15" customHeight="1" x14ac:dyDescent="0.3">
      <c r="A29" s="738" t="s">
        <v>68</v>
      </c>
      <c r="B29" s="739" t="s">
        <v>67</v>
      </c>
      <c r="C29" s="740"/>
      <c r="D29" s="740">
        <v>3</v>
      </c>
      <c r="E29" s="484"/>
      <c r="F29" s="741"/>
      <c r="G29" s="364">
        <v>5</v>
      </c>
      <c r="H29" s="131">
        <f>G29*30</f>
        <v>150</v>
      </c>
      <c r="I29" s="742">
        <v>52</v>
      </c>
      <c r="J29" s="473"/>
      <c r="K29" s="743"/>
      <c r="L29" s="744"/>
      <c r="M29" s="65">
        <f>H29-I29</f>
        <v>98</v>
      </c>
      <c r="N29" s="483"/>
      <c r="O29" s="484"/>
      <c r="P29" s="488">
        <v>3.5</v>
      </c>
      <c r="Q29" s="316"/>
      <c r="R29" s="57"/>
      <c r="S29" s="57"/>
      <c r="T29" s="313"/>
      <c r="U29" s="318"/>
      <c r="V29" s="272">
        <f>I29/H29</f>
        <v>0.34666666666666668</v>
      </c>
      <c r="W29" s="272" t="str">
        <f>IF(V29&gt;50%,V29,"")</f>
        <v/>
      </c>
      <c r="X29" s="277"/>
      <c r="Y29" s="278"/>
      <c r="Z29" s="278">
        <v>5</v>
      </c>
      <c r="AA29" s="278"/>
      <c r="AB29" s="278"/>
      <c r="AC29" s="278"/>
      <c r="AD29" s="366"/>
      <c r="AE29" s="367"/>
    </row>
    <row r="30" spans="1:31" s="363" customFormat="1" ht="15" customHeight="1" x14ac:dyDescent="0.3">
      <c r="A30" s="271" t="s">
        <v>69</v>
      </c>
      <c r="B30" s="696"/>
      <c r="C30" s="57"/>
      <c r="D30" s="57">
        <v>4</v>
      </c>
      <c r="E30" s="58"/>
      <c r="F30" s="59"/>
      <c r="G30" s="364">
        <v>5</v>
      </c>
      <c r="H30" s="137">
        <f>G30*30</f>
        <v>150</v>
      </c>
      <c r="I30" s="365">
        <v>52</v>
      </c>
      <c r="J30" s="475"/>
      <c r="K30" s="476"/>
      <c r="L30" s="477"/>
      <c r="M30" s="61">
        <f>H30-I30</f>
        <v>98</v>
      </c>
      <c r="N30" s="62"/>
      <c r="O30" s="58"/>
      <c r="P30" s="313"/>
      <c r="Q30" s="312">
        <v>3.5</v>
      </c>
      <c r="R30" s="57"/>
      <c r="S30" s="57"/>
      <c r="T30" s="313"/>
      <c r="U30" s="318"/>
      <c r="V30" s="272">
        <f>I30/H30</f>
        <v>0.34666666666666668</v>
      </c>
      <c r="W30" s="272" t="str">
        <f>IF(V30&gt;50%,V30,"")</f>
        <v/>
      </c>
      <c r="X30" s="277"/>
      <c r="Y30" s="278"/>
      <c r="Z30" s="278"/>
      <c r="AA30" s="278">
        <v>5</v>
      </c>
      <c r="AB30" s="278"/>
      <c r="AC30" s="278"/>
      <c r="AD30" s="366"/>
      <c r="AE30" s="367"/>
    </row>
    <row r="31" spans="1:31" s="363" customFormat="1" ht="15.6" x14ac:dyDescent="0.3">
      <c r="A31" s="271" t="s">
        <v>70</v>
      </c>
      <c r="B31" s="696"/>
      <c r="C31" s="63"/>
      <c r="D31" s="63">
        <v>5</v>
      </c>
      <c r="E31" s="58"/>
      <c r="F31" s="59"/>
      <c r="G31" s="368">
        <v>5</v>
      </c>
      <c r="H31" s="137">
        <f>G31*30</f>
        <v>150</v>
      </c>
      <c r="I31" s="365">
        <v>52</v>
      </c>
      <c r="J31" s="475"/>
      <c r="K31" s="476"/>
      <c r="L31" s="477"/>
      <c r="M31" s="61">
        <f>H31-I31</f>
        <v>98</v>
      </c>
      <c r="N31" s="66"/>
      <c r="O31" s="64"/>
      <c r="P31" s="314"/>
      <c r="Q31" s="314"/>
      <c r="R31" s="135">
        <v>3.5</v>
      </c>
      <c r="S31" s="63"/>
      <c r="T31" s="314"/>
      <c r="U31" s="319"/>
      <c r="V31" s="272">
        <f>I31/H31</f>
        <v>0.34666666666666668</v>
      </c>
      <c r="W31" s="272" t="str">
        <f>IF(V31&gt;50%,V31,"")</f>
        <v/>
      </c>
      <c r="X31" s="277"/>
      <c r="Y31" s="278"/>
      <c r="Z31" s="278"/>
      <c r="AA31" s="278"/>
      <c r="AB31" s="278">
        <v>5</v>
      </c>
      <c r="AC31" s="278"/>
      <c r="AD31" s="366"/>
      <c r="AE31" s="367"/>
    </row>
    <row r="32" spans="1:31" s="363" customFormat="1" ht="16.2" thickBot="1" x14ac:dyDescent="0.35">
      <c r="A32" s="271" t="s">
        <v>248</v>
      </c>
      <c r="B32" s="696"/>
      <c r="C32" s="64"/>
      <c r="D32" s="63">
        <v>6</v>
      </c>
      <c r="E32" s="355"/>
      <c r="F32" s="356"/>
      <c r="G32" s="369">
        <v>5</v>
      </c>
      <c r="H32" s="357">
        <f>G32*30</f>
        <v>150</v>
      </c>
      <c r="I32" s="370">
        <v>52</v>
      </c>
      <c r="J32" s="478"/>
      <c r="K32" s="479"/>
      <c r="L32" s="480"/>
      <c r="M32" s="358">
        <f>H32-I32</f>
        <v>98</v>
      </c>
      <c r="N32" s="66"/>
      <c r="O32" s="64"/>
      <c r="P32" s="314"/>
      <c r="Q32" s="314"/>
      <c r="R32" s="63"/>
      <c r="S32" s="359">
        <v>3.5</v>
      </c>
      <c r="T32" s="314"/>
      <c r="U32" s="319"/>
      <c r="V32" s="272">
        <f>I32/H32</f>
        <v>0.34666666666666668</v>
      </c>
      <c r="W32" s="272" t="str">
        <f>IF(V32&gt;50%,V32,"")</f>
        <v/>
      </c>
      <c r="X32" s="281"/>
      <c r="Y32" s="282"/>
      <c r="Z32" s="282"/>
      <c r="AA32" s="282"/>
      <c r="AB32" s="282"/>
      <c r="AC32" s="282">
        <v>5</v>
      </c>
      <c r="AD32" s="371"/>
      <c r="AE32" s="372"/>
    </row>
    <row r="33" spans="1:31" s="11" customFormat="1" ht="16.2" thickBot="1" x14ac:dyDescent="0.35">
      <c r="A33" s="684" t="s">
        <v>71</v>
      </c>
      <c r="B33" s="685"/>
      <c r="C33" s="67">
        <f>C27+C25</f>
        <v>6</v>
      </c>
      <c r="D33" s="67">
        <f>D27+D25</f>
        <v>18</v>
      </c>
      <c r="E33" s="67"/>
      <c r="F33" s="68"/>
      <c r="G33" s="69">
        <f t="shared" ref="G33:U33" si="12">SUM(G25,G27)</f>
        <v>79</v>
      </c>
      <c r="H33" s="70">
        <f t="shared" si="12"/>
        <v>2370</v>
      </c>
      <c r="I33" s="71">
        <f t="shared" si="12"/>
        <v>918</v>
      </c>
      <c r="J33" s="71"/>
      <c r="K33" s="71"/>
      <c r="L33" s="72"/>
      <c r="M33" s="69">
        <f t="shared" si="12"/>
        <v>1452</v>
      </c>
      <c r="N33" s="70">
        <f t="shared" si="12"/>
        <v>12</v>
      </c>
      <c r="O33" s="71">
        <f t="shared" si="12"/>
        <v>16</v>
      </c>
      <c r="P33" s="71">
        <f t="shared" si="12"/>
        <v>3.5</v>
      </c>
      <c r="Q33" s="71">
        <f t="shared" si="12"/>
        <v>7.5</v>
      </c>
      <c r="R33" s="71">
        <f t="shared" si="12"/>
        <v>10.5</v>
      </c>
      <c r="S33" s="71">
        <f t="shared" si="12"/>
        <v>8.5</v>
      </c>
      <c r="T33" s="71">
        <f t="shared" si="12"/>
        <v>0</v>
      </c>
      <c r="U33" s="73">
        <f t="shared" si="12"/>
        <v>5</v>
      </c>
      <c r="X33" s="188"/>
      <c r="Y33" s="189"/>
      <c r="Z33" s="189"/>
      <c r="AA33" s="189"/>
      <c r="AB33" s="189"/>
      <c r="AC33" s="189"/>
      <c r="AD33" s="190"/>
      <c r="AE33" s="191"/>
    </row>
    <row r="34" spans="1:31" ht="16.2" thickBot="1" x14ac:dyDescent="0.35">
      <c r="A34" s="686" t="s">
        <v>72</v>
      </c>
      <c r="B34" s="687"/>
      <c r="C34" s="687"/>
      <c r="D34" s="687"/>
      <c r="E34" s="687"/>
      <c r="F34" s="687"/>
      <c r="G34" s="687"/>
      <c r="H34" s="687"/>
      <c r="I34" s="687"/>
      <c r="J34" s="687"/>
      <c r="K34" s="687"/>
      <c r="L34" s="687"/>
      <c r="M34" s="687"/>
      <c r="N34" s="687"/>
      <c r="O34" s="687"/>
      <c r="P34" s="687"/>
      <c r="Q34" s="688"/>
      <c r="R34" s="688"/>
      <c r="S34" s="688"/>
      <c r="T34" s="688"/>
      <c r="U34" s="689"/>
      <c r="X34" s="43"/>
      <c r="Y34" s="44"/>
      <c r="Z34" s="44"/>
      <c r="AA34" s="44"/>
      <c r="AB34" s="44"/>
      <c r="AC34" s="44"/>
      <c r="AD34" s="45"/>
      <c r="AE34" s="46"/>
    </row>
    <row r="35" spans="1:31" ht="16.2" thickBot="1" x14ac:dyDescent="0.35">
      <c r="A35" s="690" t="s">
        <v>73</v>
      </c>
      <c r="B35" s="691"/>
      <c r="C35" s="691"/>
      <c r="D35" s="691"/>
      <c r="E35" s="691"/>
      <c r="F35" s="691"/>
      <c r="G35" s="691"/>
      <c r="H35" s="691"/>
      <c r="I35" s="691"/>
      <c r="J35" s="691"/>
      <c r="K35" s="691"/>
      <c r="L35" s="691"/>
      <c r="M35" s="691"/>
      <c r="N35" s="691"/>
      <c r="O35" s="691"/>
      <c r="P35" s="691"/>
      <c r="Q35" s="692"/>
      <c r="R35" s="692"/>
      <c r="S35" s="692"/>
      <c r="T35" s="692"/>
      <c r="U35" s="693"/>
      <c r="X35" s="192"/>
      <c r="Y35" s="193"/>
      <c r="Z35" s="193"/>
      <c r="AA35" s="193"/>
      <c r="AB35" s="193"/>
      <c r="AC35" s="193"/>
      <c r="AD35" s="194"/>
      <c r="AE35" s="195"/>
    </row>
    <row r="36" spans="1:31" s="270" customFormat="1" x14ac:dyDescent="0.3">
      <c r="A36" s="74" t="s">
        <v>74</v>
      </c>
      <c r="B36" s="730" t="s">
        <v>274</v>
      </c>
      <c r="C36" s="75">
        <v>1</v>
      </c>
      <c r="D36" s="75"/>
      <c r="E36" s="76"/>
      <c r="F36" s="77"/>
      <c r="G36" s="728">
        <v>3</v>
      </c>
      <c r="H36" s="203">
        <f t="shared" ref="H36:H62" si="13">G36*30</f>
        <v>90</v>
      </c>
      <c r="I36" s="204">
        <f t="shared" ref="I36:I54" si="14">SUM(J36:L36)</f>
        <v>44</v>
      </c>
      <c r="J36" s="321">
        <v>30</v>
      </c>
      <c r="K36" s="321"/>
      <c r="L36" s="721">
        <v>14</v>
      </c>
      <c r="M36" s="205">
        <f t="shared" ref="M36:M62" si="15">H36-I36</f>
        <v>46</v>
      </c>
      <c r="N36" s="209">
        <v>3</v>
      </c>
      <c r="O36" s="78"/>
      <c r="P36" s="321"/>
      <c r="Q36" s="321"/>
      <c r="R36" s="285"/>
      <c r="S36" s="286"/>
      <c r="T36" s="321"/>
      <c r="U36" s="321"/>
      <c r="V36" s="272">
        <f t="shared" ref="V36:V53" si="16">I36/H36</f>
        <v>0.48888888888888887</v>
      </c>
      <c r="W36" s="272" t="str">
        <f t="shared" ref="W36:W57" si="17">IF(V36&gt;50%,V36,"")</f>
        <v/>
      </c>
      <c r="X36" s="729">
        <v>3</v>
      </c>
      <c r="Y36" s="274"/>
      <c r="Z36" s="274"/>
      <c r="AA36" s="274"/>
      <c r="AB36" s="274"/>
      <c r="AC36" s="274"/>
      <c r="AD36" s="275"/>
      <c r="AE36" s="276"/>
    </row>
    <row r="37" spans="1:31" s="270" customFormat="1" x14ac:dyDescent="0.3">
      <c r="A37" s="74" t="s">
        <v>75</v>
      </c>
      <c r="B37" s="287" t="s">
        <v>76</v>
      </c>
      <c r="C37" s="79">
        <v>1</v>
      </c>
      <c r="D37" s="79"/>
      <c r="E37" s="80"/>
      <c r="F37" s="77"/>
      <c r="G37" s="81">
        <v>4</v>
      </c>
      <c r="H37" s="83">
        <f t="shared" si="13"/>
        <v>120</v>
      </c>
      <c r="I37" s="102">
        <f t="shared" si="14"/>
        <v>46</v>
      </c>
      <c r="J37" s="321">
        <v>30</v>
      </c>
      <c r="K37" s="321"/>
      <c r="L37" s="321">
        <v>16</v>
      </c>
      <c r="M37" s="211">
        <f t="shared" si="15"/>
        <v>74</v>
      </c>
      <c r="N37" s="84">
        <v>3</v>
      </c>
      <c r="O37" s="84"/>
      <c r="P37" s="321"/>
      <c r="Q37" s="321"/>
      <c r="R37" s="288"/>
      <c r="S37" s="289"/>
      <c r="T37" s="321"/>
      <c r="U37" s="321"/>
      <c r="V37" s="272">
        <f t="shared" si="16"/>
        <v>0.38333333333333336</v>
      </c>
      <c r="W37" s="272" t="str">
        <f t="shared" si="17"/>
        <v/>
      </c>
      <c r="X37" s="277">
        <v>4</v>
      </c>
      <c r="Y37" s="278"/>
      <c r="Z37" s="278"/>
      <c r="AA37" s="278"/>
      <c r="AB37" s="278"/>
      <c r="AC37" s="278"/>
      <c r="AD37" s="279"/>
      <c r="AE37" s="280"/>
    </row>
    <row r="38" spans="1:31" s="270" customFormat="1" x14ac:dyDescent="0.3">
      <c r="A38" s="74" t="s">
        <v>77</v>
      </c>
      <c r="B38" s="287" t="s">
        <v>78</v>
      </c>
      <c r="C38" s="79">
        <v>2</v>
      </c>
      <c r="D38" s="79">
        <v>1</v>
      </c>
      <c r="E38" s="80"/>
      <c r="F38" s="77"/>
      <c r="G38" s="723">
        <v>7</v>
      </c>
      <c r="H38" s="83">
        <f t="shared" si="13"/>
        <v>210</v>
      </c>
      <c r="I38" s="102">
        <f t="shared" si="14"/>
        <v>90</v>
      </c>
      <c r="J38" s="321">
        <v>60</v>
      </c>
      <c r="K38" s="321"/>
      <c r="L38" s="321">
        <v>30</v>
      </c>
      <c r="M38" s="212">
        <f t="shared" si="15"/>
        <v>120</v>
      </c>
      <c r="N38" s="731">
        <v>3</v>
      </c>
      <c r="O38" s="721">
        <v>3</v>
      </c>
      <c r="P38" s="321"/>
      <c r="Q38" s="321"/>
      <c r="R38" s="290"/>
      <c r="S38" s="213"/>
      <c r="T38" s="321"/>
      <c r="U38" s="321"/>
      <c r="V38" s="272">
        <f t="shared" si="16"/>
        <v>0.42857142857142855</v>
      </c>
      <c r="W38" s="272" t="str">
        <f t="shared" si="17"/>
        <v/>
      </c>
      <c r="X38" s="727">
        <v>3</v>
      </c>
      <c r="Y38" s="278">
        <v>4</v>
      </c>
      <c r="Z38" s="278"/>
      <c r="AA38" s="278"/>
      <c r="AB38" s="278"/>
      <c r="AC38" s="278"/>
      <c r="AD38" s="279"/>
      <c r="AE38" s="280"/>
    </row>
    <row r="39" spans="1:31" s="270" customFormat="1" x14ac:dyDescent="0.3">
      <c r="A39" s="74" t="s">
        <v>79</v>
      </c>
      <c r="B39" s="287" t="s">
        <v>80</v>
      </c>
      <c r="C39" s="75">
        <v>3</v>
      </c>
      <c r="D39" s="75">
        <v>1.2</v>
      </c>
      <c r="E39" s="75">
        <v>3</v>
      </c>
      <c r="F39" s="77"/>
      <c r="G39" s="728">
        <v>7</v>
      </c>
      <c r="H39" s="83">
        <f>G39*30</f>
        <v>210</v>
      </c>
      <c r="I39" s="102">
        <f t="shared" si="14"/>
        <v>90</v>
      </c>
      <c r="J39" s="321">
        <v>44</v>
      </c>
      <c r="K39" s="321"/>
      <c r="L39" s="321">
        <v>46</v>
      </c>
      <c r="M39" s="90">
        <f>H39-I39</f>
        <v>120</v>
      </c>
      <c r="N39" s="209">
        <v>1</v>
      </c>
      <c r="O39" s="210">
        <v>3</v>
      </c>
      <c r="P39" s="321">
        <v>2</v>
      </c>
      <c r="Q39" s="321"/>
      <c r="R39" s="83"/>
      <c r="S39" s="84"/>
      <c r="T39" s="321"/>
      <c r="U39" s="321"/>
      <c r="V39" s="272">
        <f t="shared" si="16"/>
        <v>0.42857142857142855</v>
      </c>
      <c r="W39" s="272" t="str">
        <f t="shared" si="17"/>
        <v/>
      </c>
      <c r="X39" s="727">
        <v>2</v>
      </c>
      <c r="Y39" s="278">
        <v>3</v>
      </c>
      <c r="Z39" s="278">
        <v>2</v>
      </c>
      <c r="AA39" s="278"/>
      <c r="AB39" s="278"/>
      <c r="AC39" s="278"/>
      <c r="AD39" s="279"/>
      <c r="AE39" s="280"/>
    </row>
    <row r="40" spans="1:31" s="270" customFormat="1" ht="15" customHeight="1" x14ac:dyDescent="0.3">
      <c r="A40" s="453" t="s">
        <v>81</v>
      </c>
      <c r="B40" s="82" t="s">
        <v>86</v>
      </c>
      <c r="C40" s="79"/>
      <c r="D40" s="79">
        <v>3</v>
      </c>
      <c r="E40" s="79"/>
      <c r="F40" s="77"/>
      <c r="G40" s="723">
        <v>3</v>
      </c>
      <c r="H40" s="83">
        <f>G40*30</f>
        <v>90</v>
      </c>
      <c r="I40" s="102">
        <f>SUM(J40:L40)</f>
        <v>44</v>
      </c>
      <c r="J40" s="321">
        <v>30</v>
      </c>
      <c r="K40" s="321"/>
      <c r="L40" s="721">
        <v>14</v>
      </c>
      <c r="M40" s="90">
        <f>H40-I40</f>
        <v>46</v>
      </c>
      <c r="N40" s="291"/>
      <c r="O40" s="84"/>
      <c r="P40" s="321">
        <v>3</v>
      </c>
      <c r="Q40" s="321"/>
      <c r="R40" s="83"/>
      <c r="S40" s="84"/>
      <c r="T40" s="321"/>
      <c r="U40" s="321"/>
      <c r="V40" s="272">
        <f>I40/H40</f>
        <v>0.48888888888888887</v>
      </c>
      <c r="W40" s="272" t="str">
        <f>IF(V40&gt;50%,V40,"")</f>
        <v/>
      </c>
      <c r="X40" s="277"/>
      <c r="Y40" s="278"/>
      <c r="Z40" s="722">
        <v>3</v>
      </c>
      <c r="AA40" s="278"/>
      <c r="AB40" s="278"/>
      <c r="AC40" s="278"/>
      <c r="AD40" s="279"/>
      <c r="AE40" s="280"/>
    </row>
    <row r="41" spans="1:31" s="270" customFormat="1" ht="15" customHeight="1" x14ac:dyDescent="0.3">
      <c r="A41" s="453" t="s">
        <v>85</v>
      </c>
      <c r="B41" s="287" t="s">
        <v>84</v>
      </c>
      <c r="C41" s="724">
        <v>3</v>
      </c>
      <c r="D41" s="724"/>
      <c r="E41" s="79"/>
      <c r="F41" s="77"/>
      <c r="G41" s="81">
        <v>3</v>
      </c>
      <c r="H41" s="83">
        <f>G41*30</f>
        <v>90</v>
      </c>
      <c r="I41" s="102">
        <f>SUM(J41:L41)</f>
        <v>44</v>
      </c>
      <c r="J41" s="721">
        <v>22</v>
      </c>
      <c r="K41" s="321"/>
      <c r="L41" s="721">
        <v>22</v>
      </c>
      <c r="M41" s="90">
        <f>H41-I41</f>
        <v>46</v>
      </c>
      <c r="N41" s="291"/>
      <c r="O41" s="84"/>
      <c r="P41" s="721">
        <v>3</v>
      </c>
      <c r="Q41" s="721"/>
      <c r="R41" s="83"/>
      <c r="S41" s="84"/>
      <c r="T41" s="321"/>
      <c r="U41" s="321"/>
      <c r="V41" s="272">
        <f>I41/H41</f>
        <v>0.48888888888888887</v>
      </c>
      <c r="W41" s="272" t="str">
        <f>IF(V41&gt;50%,V41,"")</f>
        <v/>
      </c>
      <c r="X41" s="277"/>
      <c r="Y41" s="278"/>
      <c r="Z41" s="722">
        <v>3</v>
      </c>
      <c r="AA41" s="722"/>
      <c r="AB41" s="278"/>
      <c r="AC41" s="278"/>
      <c r="AD41" s="279"/>
      <c r="AE41" s="280"/>
    </row>
    <row r="42" spans="1:31" s="270" customFormat="1" ht="15" customHeight="1" x14ac:dyDescent="0.3">
      <c r="A42" s="453" t="s">
        <v>83</v>
      </c>
      <c r="B42" s="287" t="s">
        <v>82</v>
      </c>
      <c r="C42" s="79">
        <v>4</v>
      </c>
      <c r="D42" s="79">
        <v>3</v>
      </c>
      <c r="E42" s="79"/>
      <c r="F42" s="77"/>
      <c r="G42" s="81">
        <v>4</v>
      </c>
      <c r="H42" s="83">
        <f t="shared" si="13"/>
        <v>120</v>
      </c>
      <c r="I42" s="102">
        <f t="shared" si="14"/>
        <v>46</v>
      </c>
      <c r="J42" s="321">
        <v>30</v>
      </c>
      <c r="K42" s="321"/>
      <c r="L42" s="321">
        <v>16</v>
      </c>
      <c r="M42" s="90">
        <f t="shared" si="15"/>
        <v>74</v>
      </c>
      <c r="N42" s="83"/>
      <c r="O42" s="84"/>
      <c r="P42" s="732">
        <v>1.5</v>
      </c>
      <c r="Q42" s="732">
        <v>1.5</v>
      </c>
      <c r="R42" s="83"/>
      <c r="S42" s="84"/>
      <c r="T42" s="321"/>
      <c r="U42" s="321"/>
      <c r="V42" s="272">
        <f t="shared" si="16"/>
        <v>0.38333333333333336</v>
      </c>
      <c r="W42" s="272" t="str">
        <f t="shared" si="17"/>
        <v/>
      </c>
      <c r="X42" s="277"/>
      <c r="Y42" s="278"/>
      <c r="Z42" s="278">
        <v>2</v>
      </c>
      <c r="AA42" s="278">
        <v>2</v>
      </c>
      <c r="AB42" s="278"/>
      <c r="AC42" s="278"/>
      <c r="AD42" s="279"/>
      <c r="AE42" s="280"/>
    </row>
    <row r="43" spans="1:31" s="270" customFormat="1" x14ac:dyDescent="0.3">
      <c r="A43" s="755" t="s">
        <v>85</v>
      </c>
      <c r="B43" s="85" t="s">
        <v>90</v>
      </c>
      <c r="C43" s="292">
        <v>4</v>
      </c>
      <c r="D43" s="292">
        <v>3</v>
      </c>
      <c r="E43" s="79"/>
      <c r="F43" s="77"/>
      <c r="G43" s="399">
        <v>3</v>
      </c>
      <c r="H43" s="83">
        <f>G43*30</f>
        <v>90</v>
      </c>
      <c r="I43" s="102">
        <f>SUM(J43:L43)</f>
        <v>30</v>
      </c>
      <c r="J43" s="321">
        <v>16</v>
      </c>
      <c r="K43" s="321"/>
      <c r="L43" s="321">
        <v>14</v>
      </c>
      <c r="M43" s="90">
        <f>H43-I43</f>
        <v>60</v>
      </c>
      <c r="N43" s="86"/>
      <c r="O43" s="87"/>
      <c r="P43" s="321">
        <v>1</v>
      </c>
      <c r="Q43" s="321">
        <v>1</v>
      </c>
      <c r="R43" s="87"/>
      <c r="S43" s="87"/>
      <c r="T43" s="321"/>
      <c r="U43" s="321"/>
      <c r="V43" s="272">
        <f>I43/H43</f>
        <v>0.33333333333333331</v>
      </c>
      <c r="W43" s="272" t="str">
        <f>IF(V43&gt;50%,V43,"")</f>
        <v/>
      </c>
      <c r="X43" s="347"/>
      <c r="Y43" s="348"/>
      <c r="Z43" s="348">
        <v>2</v>
      </c>
      <c r="AA43" s="465">
        <v>1</v>
      </c>
      <c r="AB43" s="348"/>
      <c r="AC43" s="348"/>
      <c r="AD43" s="466"/>
      <c r="AE43" s="467"/>
    </row>
    <row r="44" spans="1:31" s="270" customFormat="1" x14ac:dyDescent="0.3">
      <c r="A44" s="74" t="s">
        <v>87</v>
      </c>
      <c r="B44" s="82" t="s">
        <v>88</v>
      </c>
      <c r="C44" s="724">
        <v>4</v>
      </c>
      <c r="D44" s="724"/>
      <c r="E44" s="79"/>
      <c r="F44" s="77"/>
      <c r="G44" s="81">
        <v>3</v>
      </c>
      <c r="H44" s="83">
        <f t="shared" si="13"/>
        <v>90</v>
      </c>
      <c r="I44" s="102">
        <f t="shared" si="14"/>
        <v>30</v>
      </c>
      <c r="J44" s="321">
        <v>16</v>
      </c>
      <c r="K44" s="321"/>
      <c r="L44" s="321">
        <v>14</v>
      </c>
      <c r="M44" s="90">
        <f t="shared" si="15"/>
        <v>60</v>
      </c>
      <c r="N44" s="291"/>
      <c r="O44" s="84"/>
      <c r="P44" s="721"/>
      <c r="Q44" s="721">
        <v>2</v>
      </c>
      <c r="R44" s="83"/>
      <c r="S44" s="84"/>
      <c r="T44" s="321"/>
      <c r="U44" s="321"/>
      <c r="V44" s="272">
        <f t="shared" si="16"/>
        <v>0.33333333333333331</v>
      </c>
      <c r="W44" s="272" t="str">
        <f t="shared" si="17"/>
        <v/>
      </c>
      <c r="X44" s="277"/>
      <c r="Y44" s="278"/>
      <c r="Z44" s="722"/>
      <c r="AA44" s="722">
        <v>3</v>
      </c>
      <c r="AB44" s="278"/>
      <c r="AC44" s="278"/>
      <c r="AD44" s="279"/>
      <c r="AE44" s="280"/>
    </row>
    <row r="45" spans="1:31" s="270" customFormat="1" x14ac:dyDescent="0.3">
      <c r="A45" s="74" t="s">
        <v>89</v>
      </c>
      <c r="B45" s="462" t="s">
        <v>270</v>
      </c>
      <c r="C45" s="463">
        <v>4</v>
      </c>
      <c r="D45" s="79"/>
      <c r="E45" s="79"/>
      <c r="F45" s="77"/>
      <c r="G45" s="81">
        <v>3</v>
      </c>
      <c r="H45" s="83">
        <f t="shared" si="13"/>
        <v>90</v>
      </c>
      <c r="I45" s="102">
        <f t="shared" si="14"/>
        <v>30</v>
      </c>
      <c r="J45" s="460">
        <v>14</v>
      </c>
      <c r="K45" s="321"/>
      <c r="L45" s="460">
        <v>16</v>
      </c>
      <c r="M45" s="90">
        <f t="shared" si="15"/>
        <v>60</v>
      </c>
      <c r="N45" s="291"/>
      <c r="O45" s="84"/>
      <c r="P45" s="321"/>
      <c r="Q45" s="460">
        <v>2</v>
      </c>
      <c r="R45" s="83"/>
      <c r="S45" s="84"/>
      <c r="T45" s="321"/>
      <c r="U45" s="321"/>
      <c r="V45" s="272">
        <f t="shared" ref="V45" si="18">I45/H45</f>
        <v>0.33333333333333331</v>
      </c>
      <c r="W45" s="272" t="str">
        <f t="shared" ref="W45" si="19">IF(V45&gt;50%,V45,"")</f>
        <v/>
      </c>
      <c r="X45" s="277"/>
      <c r="Y45" s="278"/>
      <c r="Z45" s="471"/>
      <c r="AA45" s="472">
        <v>3</v>
      </c>
      <c r="AB45" s="278"/>
      <c r="AC45" s="278"/>
      <c r="AD45" s="279"/>
      <c r="AE45" s="280"/>
    </row>
    <row r="46" spans="1:31" s="270" customFormat="1" x14ac:dyDescent="0.3">
      <c r="A46" s="74" t="s">
        <v>91</v>
      </c>
      <c r="B46" s="293" t="s">
        <v>96</v>
      </c>
      <c r="C46" s="79">
        <v>5</v>
      </c>
      <c r="D46" s="79"/>
      <c r="E46" s="79"/>
      <c r="F46" s="77"/>
      <c r="G46" s="88">
        <v>5</v>
      </c>
      <c r="H46" s="83">
        <f t="shared" si="13"/>
        <v>150</v>
      </c>
      <c r="I46" s="102">
        <f t="shared" si="14"/>
        <v>60</v>
      </c>
      <c r="J46" s="321">
        <v>30</v>
      </c>
      <c r="K46" s="321"/>
      <c r="L46" s="321">
        <v>30</v>
      </c>
      <c r="M46" s="90">
        <f t="shared" si="15"/>
        <v>90</v>
      </c>
      <c r="N46" s="86"/>
      <c r="O46" s="84"/>
      <c r="P46" s="321"/>
      <c r="Q46" s="321"/>
      <c r="R46" s="84">
        <v>4</v>
      </c>
      <c r="S46" s="84"/>
      <c r="T46" s="321"/>
      <c r="U46" s="321"/>
      <c r="V46" s="272">
        <f t="shared" si="16"/>
        <v>0.4</v>
      </c>
      <c r="W46" s="272" t="str">
        <f t="shared" si="17"/>
        <v/>
      </c>
      <c r="X46" s="277"/>
      <c r="Y46" s="278"/>
      <c r="Z46" s="278"/>
      <c r="AA46" s="278"/>
      <c r="AB46" s="278">
        <v>5</v>
      </c>
      <c r="AC46" s="278"/>
      <c r="AD46" s="279"/>
      <c r="AE46" s="280"/>
    </row>
    <row r="47" spans="1:31" s="270" customFormat="1" x14ac:dyDescent="0.3">
      <c r="A47" s="74" t="s">
        <v>93</v>
      </c>
      <c r="B47" s="268" t="s">
        <v>92</v>
      </c>
      <c r="C47" s="79">
        <v>6</v>
      </c>
      <c r="D47" s="79">
        <v>5</v>
      </c>
      <c r="E47" s="79">
        <v>6</v>
      </c>
      <c r="F47" s="77"/>
      <c r="G47" s="81">
        <v>8</v>
      </c>
      <c r="H47" s="83">
        <f>G47*30</f>
        <v>240</v>
      </c>
      <c r="I47" s="102">
        <f t="shared" si="14"/>
        <v>90</v>
      </c>
      <c r="J47" s="321">
        <v>60</v>
      </c>
      <c r="K47" s="321"/>
      <c r="L47" s="321">
        <v>30</v>
      </c>
      <c r="M47" s="90">
        <f>H47-I47</f>
        <v>150</v>
      </c>
      <c r="N47" s="291"/>
      <c r="O47" s="84"/>
      <c r="P47" s="321"/>
      <c r="Q47" s="321"/>
      <c r="R47" s="213">
        <v>2</v>
      </c>
      <c r="S47" s="83">
        <v>4</v>
      </c>
      <c r="T47" s="321"/>
      <c r="U47" s="321"/>
      <c r="V47" s="272">
        <f>I47/H47</f>
        <v>0.375</v>
      </c>
      <c r="W47" s="272" t="str">
        <f>IF(V47&gt;50%,V47,"")</f>
        <v/>
      </c>
      <c r="X47" s="277"/>
      <c r="Y47" s="278"/>
      <c r="Z47" s="278"/>
      <c r="AA47" s="278"/>
      <c r="AB47" s="722">
        <v>2</v>
      </c>
      <c r="AC47" s="722">
        <v>6</v>
      </c>
      <c r="AD47" s="279"/>
      <c r="AE47" s="280"/>
    </row>
    <row r="48" spans="1:31" s="270" customFormat="1" x14ac:dyDescent="0.3">
      <c r="A48" s="74" t="s">
        <v>95</v>
      </c>
      <c r="B48" s="293" t="s">
        <v>94</v>
      </c>
      <c r="C48" s="79"/>
      <c r="D48" s="79">
        <v>6</v>
      </c>
      <c r="E48" s="79"/>
      <c r="F48" s="77"/>
      <c r="G48" s="88">
        <v>5</v>
      </c>
      <c r="H48" s="83">
        <f t="shared" si="13"/>
        <v>150</v>
      </c>
      <c r="I48" s="102">
        <f t="shared" si="14"/>
        <v>60</v>
      </c>
      <c r="J48" s="321">
        <v>30</v>
      </c>
      <c r="K48" s="321"/>
      <c r="L48" s="321">
        <v>30</v>
      </c>
      <c r="M48" s="90">
        <f t="shared" si="15"/>
        <v>90</v>
      </c>
      <c r="N48" s="86"/>
      <c r="O48" s="84"/>
      <c r="P48" s="321"/>
      <c r="Q48" s="321"/>
      <c r="R48" s="84"/>
      <c r="S48" s="84">
        <v>4</v>
      </c>
      <c r="T48" s="321"/>
      <c r="U48" s="321"/>
      <c r="V48" s="272">
        <f t="shared" si="16"/>
        <v>0.4</v>
      </c>
      <c r="W48" s="272" t="str">
        <f t="shared" si="17"/>
        <v/>
      </c>
      <c r="X48" s="277"/>
      <c r="Y48" s="278"/>
      <c r="Z48" s="278"/>
      <c r="AA48" s="278"/>
      <c r="AB48" s="278"/>
      <c r="AC48" s="278">
        <v>5</v>
      </c>
      <c r="AD48" s="279"/>
      <c r="AE48" s="280"/>
    </row>
    <row r="49" spans="1:31" s="270" customFormat="1" x14ac:dyDescent="0.3">
      <c r="A49" s="74" t="s">
        <v>97</v>
      </c>
      <c r="B49" s="85" t="s">
        <v>98</v>
      </c>
      <c r="C49" s="79">
        <v>7</v>
      </c>
      <c r="D49" s="79"/>
      <c r="E49" s="79"/>
      <c r="F49" s="77"/>
      <c r="G49" s="89">
        <v>4</v>
      </c>
      <c r="H49" s="83">
        <f t="shared" si="13"/>
        <v>120</v>
      </c>
      <c r="I49" s="102">
        <f t="shared" si="14"/>
        <v>46</v>
      </c>
      <c r="J49" s="321">
        <v>30</v>
      </c>
      <c r="K49" s="321"/>
      <c r="L49" s="321">
        <v>16</v>
      </c>
      <c r="M49" s="90">
        <f t="shared" si="15"/>
        <v>74</v>
      </c>
      <c r="N49" s="86"/>
      <c r="O49" s="84"/>
      <c r="P49" s="321"/>
      <c r="Q49" s="321"/>
      <c r="R49" s="84"/>
      <c r="S49" s="84"/>
      <c r="T49" s="321">
        <v>3</v>
      </c>
      <c r="U49" s="321"/>
      <c r="V49" s="272">
        <f t="shared" si="16"/>
        <v>0.38333333333333336</v>
      </c>
      <c r="W49" s="272" t="str">
        <f t="shared" si="17"/>
        <v/>
      </c>
      <c r="X49" s="277"/>
      <c r="Y49" s="278"/>
      <c r="Z49" s="278"/>
      <c r="AA49" s="278"/>
      <c r="AB49" s="278"/>
      <c r="AC49" s="278"/>
      <c r="AD49" s="279">
        <v>4</v>
      </c>
      <c r="AE49" s="280"/>
    </row>
    <row r="50" spans="1:31" s="270" customFormat="1" ht="27.6" x14ac:dyDescent="0.3">
      <c r="A50" s="74" t="s">
        <v>99</v>
      </c>
      <c r="B50" s="294" t="s">
        <v>252</v>
      </c>
      <c r="C50" s="79"/>
      <c r="D50" s="79">
        <v>7</v>
      </c>
      <c r="E50" s="79"/>
      <c r="F50" s="77"/>
      <c r="G50" s="89">
        <v>4</v>
      </c>
      <c r="H50" s="83">
        <f t="shared" si="13"/>
        <v>120</v>
      </c>
      <c r="I50" s="102">
        <f t="shared" si="14"/>
        <v>46</v>
      </c>
      <c r="J50" s="321">
        <v>16</v>
      </c>
      <c r="K50" s="321"/>
      <c r="L50" s="321">
        <v>30</v>
      </c>
      <c r="M50" s="90">
        <f t="shared" si="15"/>
        <v>74</v>
      </c>
      <c r="N50" s="86"/>
      <c r="O50" s="84"/>
      <c r="P50" s="321"/>
      <c r="Q50" s="321"/>
      <c r="R50" s="84"/>
      <c r="S50" s="84"/>
      <c r="T50" s="321">
        <v>3</v>
      </c>
      <c r="U50" s="321"/>
      <c r="V50" s="272">
        <f t="shared" si="16"/>
        <v>0.38333333333333336</v>
      </c>
      <c r="W50" s="272" t="str">
        <f t="shared" si="17"/>
        <v/>
      </c>
      <c r="X50" s="277"/>
      <c r="Y50" s="278"/>
      <c r="Z50" s="278"/>
      <c r="AA50" s="278"/>
      <c r="AB50" s="278"/>
      <c r="AC50" s="278"/>
      <c r="AD50" s="279">
        <v>4</v>
      </c>
      <c r="AE50" s="280"/>
    </row>
    <row r="51" spans="1:31" s="270" customFormat="1" x14ac:dyDescent="0.3">
      <c r="A51" s="74" t="s">
        <v>100</v>
      </c>
      <c r="B51" s="85" t="s">
        <v>101</v>
      </c>
      <c r="C51" s="724">
        <v>7</v>
      </c>
      <c r="D51" s="79"/>
      <c r="E51" s="79"/>
      <c r="F51" s="77"/>
      <c r="G51" s="88">
        <v>4</v>
      </c>
      <c r="H51" s="481">
        <f t="shared" si="13"/>
        <v>120</v>
      </c>
      <c r="I51" s="102">
        <f t="shared" si="14"/>
        <v>46</v>
      </c>
      <c r="J51" s="321">
        <v>30</v>
      </c>
      <c r="K51" s="321"/>
      <c r="L51" s="321">
        <v>16</v>
      </c>
      <c r="M51" s="90">
        <f t="shared" si="15"/>
        <v>74</v>
      </c>
      <c r="N51" s="86"/>
      <c r="O51" s="87"/>
      <c r="P51" s="321"/>
      <c r="Q51" s="321"/>
      <c r="R51" s="87"/>
      <c r="S51" s="87"/>
      <c r="T51" s="321">
        <v>3</v>
      </c>
      <c r="U51" s="321"/>
      <c r="V51" s="272">
        <f t="shared" si="16"/>
        <v>0.38333333333333336</v>
      </c>
      <c r="W51" s="272" t="str">
        <f t="shared" si="17"/>
        <v/>
      </c>
      <c r="X51" s="277"/>
      <c r="Y51" s="278"/>
      <c r="Z51" s="278"/>
      <c r="AA51" s="278"/>
      <c r="AB51" s="278"/>
      <c r="AC51" s="278"/>
      <c r="AD51" s="279">
        <v>4</v>
      </c>
      <c r="AE51" s="280"/>
    </row>
    <row r="52" spans="1:31" s="270" customFormat="1" x14ac:dyDescent="0.3">
      <c r="A52" s="74" t="s">
        <v>102</v>
      </c>
      <c r="B52" s="85" t="s">
        <v>103</v>
      </c>
      <c r="C52" s="79"/>
      <c r="D52" s="79">
        <v>7</v>
      </c>
      <c r="E52" s="79"/>
      <c r="F52" s="77"/>
      <c r="G52" s="91">
        <v>5</v>
      </c>
      <c r="H52" s="83">
        <f t="shared" si="13"/>
        <v>150</v>
      </c>
      <c r="I52" s="102">
        <f t="shared" si="14"/>
        <v>52</v>
      </c>
      <c r="J52" s="321">
        <v>30</v>
      </c>
      <c r="K52" s="321"/>
      <c r="L52" s="321">
        <v>22</v>
      </c>
      <c r="M52" s="90">
        <f t="shared" si="15"/>
        <v>98</v>
      </c>
      <c r="N52" s="86"/>
      <c r="O52" s="87"/>
      <c r="P52" s="321"/>
      <c r="Q52" s="321"/>
      <c r="R52" s="87"/>
      <c r="S52" s="87"/>
      <c r="T52" s="490">
        <v>3.5</v>
      </c>
      <c r="U52" s="321"/>
      <c r="V52" s="272">
        <f t="shared" si="16"/>
        <v>0.34666666666666668</v>
      </c>
      <c r="W52" s="272" t="str">
        <f t="shared" si="17"/>
        <v/>
      </c>
      <c r="X52" s="277"/>
      <c r="Y52" s="278"/>
      <c r="Z52" s="278"/>
      <c r="AA52" s="278"/>
      <c r="AB52" s="278"/>
      <c r="AC52" s="278"/>
      <c r="AD52" s="279">
        <v>5</v>
      </c>
      <c r="AE52" s="280"/>
    </row>
    <row r="53" spans="1:31" s="270" customFormat="1" x14ac:dyDescent="0.3">
      <c r="A53" s="74" t="s">
        <v>104</v>
      </c>
      <c r="B53" s="85" t="s">
        <v>105</v>
      </c>
      <c r="C53" s="79">
        <v>8</v>
      </c>
      <c r="D53" s="79"/>
      <c r="E53" s="79"/>
      <c r="F53" s="77"/>
      <c r="G53" s="92">
        <v>5</v>
      </c>
      <c r="H53" s="83">
        <f t="shared" si="13"/>
        <v>150</v>
      </c>
      <c r="I53" s="102">
        <f t="shared" si="14"/>
        <v>50</v>
      </c>
      <c r="J53" s="721">
        <v>26</v>
      </c>
      <c r="K53" s="321"/>
      <c r="L53" s="721">
        <v>24</v>
      </c>
      <c r="M53" s="90">
        <f t="shared" si="15"/>
        <v>100</v>
      </c>
      <c r="N53" s="86"/>
      <c r="O53" s="87"/>
      <c r="P53" s="321"/>
      <c r="Q53" s="321"/>
      <c r="R53" s="87"/>
      <c r="S53" s="93"/>
      <c r="T53" s="321"/>
      <c r="U53" s="321">
        <v>5</v>
      </c>
      <c r="V53" s="272">
        <f t="shared" si="16"/>
        <v>0.33333333333333331</v>
      </c>
      <c r="W53" s="272" t="str">
        <f t="shared" si="17"/>
        <v/>
      </c>
      <c r="X53" s="277"/>
      <c r="Y53" s="278"/>
      <c r="Z53" s="278"/>
      <c r="AA53" s="278"/>
      <c r="AB53" s="278"/>
      <c r="AC53" s="278"/>
      <c r="AD53" s="279"/>
      <c r="AE53" s="280">
        <v>5</v>
      </c>
    </row>
    <row r="54" spans="1:31" s="270" customFormat="1" x14ac:dyDescent="0.3">
      <c r="A54" s="74" t="s">
        <v>106</v>
      </c>
      <c r="B54" s="455" t="s">
        <v>107</v>
      </c>
      <c r="C54" s="456">
        <v>8</v>
      </c>
      <c r="D54" s="456"/>
      <c r="E54" s="456"/>
      <c r="F54" s="77"/>
      <c r="G54" s="457">
        <v>4</v>
      </c>
      <c r="H54" s="83">
        <f t="shared" si="13"/>
        <v>120</v>
      </c>
      <c r="I54" s="102">
        <f t="shared" si="14"/>
        <v>50</v>
      </c>
      <c r="J54" s="721">
        <v>26</v>
      </c>
      <c r="K54" s="321"/>
      <c r="L54" s="721">
        <v>24</v>
      </c>
      <c r="M54" s="90">
        <f t="shared" si="15"/>
        <v>70</v>
      </c>
      <c r="N54" s="86"/>
      <c r="O54" s="87"/>
      <c r="P54" s="321"/>
      <c r="Q54" s="321"/>
      <c r="R54" s="87"/>
      <c r="S54" s="87"/>
      <c r="T54" s="321"/>
      <c r="U54" s="721">
        <v>5</v>
      </c>
      <c r="V54" s="272">
        <f t="shared" ref="V54" si="20">I54/H54</f>
        <v>0.41666666666666669</v>
      </c>
      <c r="W54" s="272" t="str">
        <f t="shared" ref="W54" si="21">IF(V54&gt;50%,V54,"")</f>
        <v/>
      </c>
      <c r="X54" s="277"/>
      <c r="Y54" s="278"/>
      <c r="Z54" s="278"/>
      <c r="AA54" s="278"/>
      <c r="AB54" s="278"/>
      <c r="AC54" s="278"/>
      <c r="AD54" s="279"/>
      <c r="AE54" s="280">
        <v>4</v>
      </c>
    </row>
    <row r="55" spans="1:31" s="270" customFormat="1" ht="15" thickBot="1" x14ac:dyDescent="0.35">
      <c r="A55" s="755" t="s">
        <v>269</v>
      </c>
      <c r="B55" s="464" t="s">
        <v>271</v>
      </c>
      <c r="C55" s="94"/>
      <c r="D55" s="461">
        <v>8</v>
      </c>
      <c r="E55" s="94"/>
      <c r="F55" s="95"/>
      <c r="G55" s="458">
        <v>5</v>
      </c>
      <c r="H55" s="83">
        <f t="shared" ref="H55" si="22">G55*30</f>
        <v>150</v>
      </c>
      <c r="I55" s="102">
        <f t="shared" ref="I55" si="23">SUM(J55:L55)</f>
        <v>50</v>
      </c>
      <c r="J55" s="721">
        <v>26</v>
      </c>
      <c r="K55" s="321"/>
      <c r="L55" s="721">
        <v>24</v>
      </c>
      <c r="M55" s="90">
        <f t="shared" si="15"/>
        <v>100</v>
      </c>
      <c r="N55" s="454"/>
      <c r="O55" s="78"/>
      <c r="P55" s="320"/>
      <c r="Q55" s="320"/>
      <c r="R55" s="78"/>
      <c r="S55" s="78"/>
      <c r="T55" s="320"/>
      <c r="U55" s="459">
        <v>5</v>
      </c>
      <c r="V55" s="272">
        <f>I55/H55</f>
        <v>0.33333333333333331</v>
      </c>
      <c r="W55" s="272" t="str">
        <f>IF(V55&gt;50%,V55,"")</f>
        <v/>
      </c>
      <c r="X55" s="340"/>
      <c r="Y55" s="341"/>
      <c r="Z55" s="341"/>
      <c r="AA55" s="341"/>
      <c r="AB55" s="341"/>
      <c r="AC55" s="341"/>
      <c r="AD55" s="342"/>
      <c r="AE55" s="343">
        <v>5</v>
      </c>
    </row>
    <row r="56" spans="1:31" s="270" customFormat="1" x14ac:dyDescent="0.3">
      <c r="A56" s="207" t="s">
        <v>108</v>
      </c>
      <c r="B56" s="295" t="s">
        <v>109</v>
      </c>
      <c r="C56" s="96"/>
      <c r="D56" s="96">
        <v>2</v>
      </c>
      <c r="E56" s="96"/>
      <c r="F56" s="97"/>
      <c r="G56" s="503">
        <v>6</v>
      </c>
      <c r="H56" s="98">
        <f t="shared" si="13"/>
        <v>180</v>
      </c>
      <c r="I56" s="99"/>
      <c r="J56" s="322"/>
      <c r="K56" s="322"/>
      <c r="L56" s="323"/>
      <c r="M56" s="100">
        <f t="shared" si="15"/>
        <v>180</v>
      </c>
      <c r="N56" s="98"/>
      <c r="O56" s="101"/>
      <c r="P56" s="322"/>
      <c r="Q56" s="322"/>
      <c r="R56" s="101"/>
      <c r="S56" s="101"/>
      <c r="T56" s="322"/>
      <c r="U56" s="329"/>
      <c r="V56" s="272"/>
      <c r="W56" s="272" t="str">
        <f t="shared" si="17"/>
        <v/>
      </c>
      <c r="X56" s="505">
        <v>3</v>
      </c>
      <c r="Y56" s="506">
        <v>3</v>
      </c>
      <c r="Z56" s="506"/>
      <c r="AA56" s="506"/>
      <c r="AB56" s="506"/>
      <c r="AC56" s="506"/>
      <c r="AD56" s="507"/>
      <c r="AE56" s="508"/>
    </row>
    <row r="57" spans="1:31" s="270" customFormat="1" x14ac:dyDescent="0.3">
      <c r="A57" s="200" t="s">
        <v>110</v>
      </c>
      <c r="B57" s="103" t="s">
        <v>111</v>
      </c>
      <c r="C57" s="79"/>
      <c r="D57" s="79">
        <v>4</v>
      </c>
      <c r="E57" s="79"/>
      <c r="F57" s="77"/>
      <c r="G57" s="504">
        <v>6</v>
      </c>
      <c r="H57" s="83">
        <f t="shared" si="13"/>
        <v>180</v>
      </c>
      <c r="I57" s="102"/>
      <c r="J57" s="321"/>
      <c r="K57" s="321"/>
      <c r="L57" s="324"/>
      <c r="M57" s="90">
        <f t="shared" si="15"/>
        <v>180</v>
      </c>
      <c r="N57" s="83"/>
      <c r="O57" s="84"/>
      <c r="P57" s="321"/>
      <c r="Q57" s="321"/>
      <c r="R57" s="84"/>
      <c r="S57" s="84"/>
      <c r="T57" s="321"/>
      <c r="U57" s="328"/>
      <c r="V57" s="272"/>
      <c r="W57" s="272" t="str">
        <f t="shared" si="17"/>
        <v/>
      </c>
      <c r="X57" s="509"/>
      <c r="Y57" s="510"/>
      <c r="Z57" s="510">
        <v>3</v>
      </c>
      <c r="AA57" s="511">
        <v>3</v>
      </c>
      <c r="AB57" s="510"/>
      <c r="AC57" s="510"/>
      <c r="AD57" s="512"/>
      <c r="AE57" s="513"/>
    </row>
    <row r="58" spans="1:31" s="270" customFormat="1" x14ac:dyDescent="0.3">
      <c r="A58" s="296" t="s">
        <v>112</v>
      </c>
      <c r="B58" s="103" t="s">
        <v>113</v>
      </c>
      <c r="C58" s="79"/>
      <c r="D58" s="79">
        <v>6</v>
      </c>
      <c r="E58" s="79"/>
      <c r="F58" s="77"/>
      <c r="G58" s="89">
        <v>6</v>
      </c>
      <c r="H58" s="83">
        <f t="shared" si="13"/>
        <v>180</v>
      </c>
      <c r="I58" s="102"/>
      <c r="J58" s="321"/>
      <c r="K58" s="321"/>
      <c r="L58" s="324"/>
      <c r="M58" s="90">
        <f t="shared" si="15"/>
        <v>180</v>
      </c>
      <c r="N58" s="83"/>
      <c r="O58" s="84"/>
      <c r="P58" s="321"/>
      <c r="Q58" s="321"/>
      <c r="R58" s="84"/>
      <c r="S58" s="84"/>
      <c r="T58" s="321"/>
      <c r="U58" s="328"/>
      <c r="X58" s="509"/>
      <c r="Y58" s="510"/>
      <c r="Z58" s="510"/>
      <c r="AA58" s="510"/>
      <c r="AB58" s="510">
        <v>3</v>
      </c>
      <c r="AC58" s="510">
        <v>3</v>
      </c>
      <c r="AD58" s="512"/>
      <c r="AE58" s="513"/>
    </row>
    <row r="59" spans="1:31" s="270" customFormat="1" x14ac:dyDescent="0.3">
      <c r="A59" s="298" t="s">
        <v>114</v>
      </c>
      <c r="B59" s="103" t="s">
        <v>115</v>
      </c>
      <c r="C59" s="79"/>
      <c r="D59" s="79">
        <v>8</v>
      </c>
      <c r="E59" s="79"/>
      <c r="F59" s="344"/>
      <c r="G59" s="89">
        <v>6</v>
      </c>
      <c r="H59" s="83">
        <f t="shared" si="13"/>
        <v>180</v>
      </c>
      <c r="I59" s="102"/>
      <c r="J59" s="321"/>
      <c r="K59" s="321"/>
      <c r="L59" s="324"/>
      <c r="M59" s="90">
        <f t="shared" si="15"/>
        <v>180</v>
      </c>
      <c r="N59" s="83"/>
      <c r="O59" s="84"/>
      <c r="P59" s="321"/>
      <c r="Q59" s="321"/>
      <c r="R59" s="84"/>
      <c r="S59" s="84"/>
      <c r="T59" s="321"/>
      <c r="U59" s="328"/>
      <c r="X59" s="509"/>
      <c r="Y59" s="510"/>
      <c r="Z59" s="510"/>
      <c r="AA59" s="510"/>
      <c r="AB59" s="510"/>
      <c r="AC59" s="510"/>
      <c r="AD59" s="512">
        <v>3</v>
      </c>
      <c r="AE59" s="513">
        <v>3</v>
      </c>
    </row>
    <row r="60" spans="1:31" s="270" customFormat="1" ht="28.2" thickBot="1" x14ac:dyDescent="0.35">
      <c r="A60" s="397" t="s">
        <v>225</v>
      </c>
      <c r="B60" s="398" t="s">
        <v>244</v>
      </c>
      <c r="C60" s="208"/>
      <c r="D60" s="208"/>
      <c r="E60" s="208"/>
      <c r="F60" s="345"/>
      <c r="G60" s="107"/>
      <c r="H60" s="108"/>
      <c r="I60" s="109"/>
      <c r="J60" s="325"/>
      <c r="K60" s="325"/>
      <c r="L60" s="326"/>
      <c r="M60" s="110"/>
      <c r="N60" s="108"/>
      <c r="O60" s="111"/>
      <c r="P60" s="325"/>
      <c r="Q60" s="325"/>
      <c r="R60" s="111"/>
      <c r="S60" s="111"/>
      <c r="T60" s="325"/>
      <c r="U60" s="330"/>
      <c r="X60" s="340"/>
      <c r="Y60" s="341"/>
      <c r="Z60" s="341"/>
      <c r="AA60" s="341"/>
      <c r="AB60" s="341"/>
      <c r="AC60" s="341"/>
      <c r="AD60" s="342"/>
      <c r="AE60" s="343"/>
    </row>
    <row r="61" spans="1:31" s="270" customFormat="1" x14ac:dyDescent="0.3">
      <c r="A61" s="296"/>
      <c r="B61" s="297" t="s">
        <v>116</v>
      </c>
      <c r="C61" s="201">
        <v>8</v>
      </c>
      <c r="D61" s="201"/>
      <c r="E61" s="201"/>
      <c r="F61" s="77"/>
      <c r="G61" s="202">
        <v>2</v>
      </c>
      <c r="H61" s="203">
        <f>G61*30</f>
        <v>60</v>
      </c>
      <c r="I61" s="204"/>
      <c r="J61" s="320"/>
      <c r="K61" s="320"/>
      <c r="L61" s="327"/>
      <c r="M61" s="205">
        <f t="shared" si="15"/>
        <v>60</v>
      </c>
      <c r="N61" s="203"/>
      <c r="O61" s="206"/>
      <c r="P61" s="320"/>
      <c r="Q61" s="320"/>
      <c r="R61" s="206"/>
      <c r="S61" s="206"/>
      <c r="T61" s="320"/>
      <c r="U61" s="331"/>
      <c r="X61" s="273"/>
      <c r="Y61" s="274"/>
      <c r="Z61" s="274"/>
      <c r="AA61" s="274"/>
      <c r="AB61" s="274"/>
      <c r="AC61" s="274"/>
      <c r="AD61" s="275"/>
      <c r="AE61" s="276">
        <v>2</v>
      </c>
    </row>
    <row r="62" spans="1:31" s="270" customFormat="1" ht="15" thickBot="1" x14ac:dyDescent="0.35">
      <c r="A62" s="298"/>
      <c r="B62" s="104" t="s">
        <v>117</v>
      </c>
      <c r="C62" s="105"/>
      <c r="D62" s="105"/>
      <c r="E62" s="105">
        <v>8</v>
      </c>
      <c r="F62" s="106"/>
      <c r="G62" s="107">
        <v>6</v>
      </c>
      <c r="H62" s="108">
        <f t="shared" si="13"/>
        <v>180</v>
      </c>
      <c r="I62" s="109"/>
      <c r="J62" s="325"/>
      <c r="K62" s="325"/>
      <c r="L62" s="326"/>
      <c r="M62" s="110">
        <f t="shared" si="15"/>
        <v>180</v>
      </c>
      <c r="N62" s="108"/>
      <c r="O62" s="111"/>
      <c r="P62" s="325"/>
      <c r="Q62" s="325"/>
      <c r="R62" s="111"/>
      <c r="S62" s="111"/>
      <c r="T62" s="325"/>
      <c r="U62" s="330"/>
      <c r="X62" s="281"/>
      <c r="Y62" s="282"/>
      <c r="Z62" s="282"/>
      <c r="AA62" s="282"/>
      <c r="AB62" s="282"/>
      <c r="AC62" s="282"/>
      <c r="AD62" s="283"/>
      <c r="AE62" s="284">
        <v>6</v>
      </c>
    </row>
    <row r="63" spans="1:31" ht="16.2" thickBot="1" x14ac:dyDescent="0.35">
      <c r="A63" s="694" t="s">
        <v>118</v>
      </c>
      <c r="B63" s="695"/>
      <c r="C63" s="482">
        <f>COUNTA(C36:C62)</f>
        <v>16</v>
      </c>
      <c r="D63" s="733">
        <v>15</v>
      </c>
      <c r="E63" s="267">
        <v>3</v>
      </c>
      <c r="F63" s="113"/>
      <c r="G63" s="114">
        <f>SUM(G36:G62)</f>
        <v>121</v>
      </c>
      <c r="H63" s="115">
        <f>G63*30</f>
        <v>3630</v>
      </c>
      <c r="I63" s="116">
        <f>SUM(I36:I62)</f>
        <v>1044</v>
      </c>
      <c r="J63" s="116">
        <f>SUM(J36:J62)</f>
        <v>596</v>
      </c>
      <c r="K63" s="116">
        <f>SUM(K36:K62)</f>
        <v>0</v>
      </c>
      <c r="L63" s="117">
        <f>SUM(L36:L62)</f>
        <v>448</v>
      </c>
      <c r="M63" s="118">
        <f>H63-I63</f>
        <v>2586</v>
      </c>
      <c r="N63" s="115">
        <f>SUM(N36:N62)</f>
        <v>10</v>
      </c>
      <c r="O63" s="116">
        <f>SUM(O36:O62)</f>
        <v>6</v>
      </c>
      <c r="P63" s="116">
        <f>SUM(P36:P62)</f>
        <v>10.5</v>
      </c>
      <c r="Q63" s="116">
        <f>SUM(Q36:Q62)</f>
        <v>6.5</v>
      </c>
      <c r="R63" s="112">
        <f>SUM(R36:R62)</f>
        <v>6</v>
      </c>
      <c r="S63" s="112">
        <f>SUM(S36:S62)</f>
        <v>8</v>
      </c>
      <c r="T63" s="116">
        <f>SUM(T36:T62)</f>
        <v>12.5</v>
      </c>
      <c r="U63" s="119">
        <f>SUM(U36:U62)</f>
        <v>15</v>
      </c>
      <c r="X63" s="196"/>
      <c r="Y63" s="197"/>
      <c r="Z63" s="197"/>
      <c r="AA63" s="197"/>
      <c r="AB63" s="197"/>
      <c r="AC63" s="197"/>
      <c r="AD63" s="198"/>
      <c r="AE63" s="199"/>
    </row>
    <row r="64" spans="1:31" ht="16.2" thickBot="1" x14ac:dyDescent="0.35">
      <c r="A64" s="681" t="s">
        <v>119</v>
      </c>
      <c r="B64" s="682">
        <f t="shared" ref="B64:U64" si="24">SUM(B65:B67)</f>
        <v>0</v>
      </c>
      <c r="C64" s="682">
        <f t="shared" si="24"/>
        <v>0</v>
      </c>
      <c r="D64" s="682">
        <f t="shared" si="24"/>
        <v>14</v>
      </c>
      <c r="E64" s="682">
        <f t="shared" si="24"/>
        <v>0</v>
      </c>
      <c r="F64" s="682">
        <f t="shared" si="24"/>
        <v>0</v>
      </c>
      <c r="G64" s="682">
        <f t="shared" si="24"/>
        <v>50</v>
      </c>
      <c r="H64" s="682">
        <f t="shared" si="24"/>
        <v>1500</v>
      </c>
      <c r="I64" s="682">
        <f t="shared" si="24"/>
        <v>520</v>
      </c>
      <c r="J64" s="682">
        <f t="shared" si="24"/>
        <v>0</v>
      </c>
      <c r="K64" s="682">
        <f t="shared" si="24"/>
        <v>0</v>
      </c>
      <c r="L64" s="682">
        <f t="shared" si="24"/>
        <v>0</v>
      </c>
      <c r="M64" s="682">
        <f t="shared" si="24"/>
        <v>980</v>
      </c>
      <c r="N64" s="682">
        <f t="shared" si="24"/>
        <v>0</v>
      </c>
      <c r="O64" s="682">
        <f t="shared" si="24"/>
        <v>0</v>
      </c>
      <c r="P64" s="682">
        <f t="shared" si="24"/>
        <v>14</v>
      </c>
      <c r="Q64" s="682">
        <f t="shared" si="24"/>
        <v>7</v>
      </c>
      <c r="R64" s="682">
        <f t="shared" si="24"/>
        <v>3.5</v>
      </c>
      <c r="S64" s="682">
        <f t="shared" si="24"/>
        <v>3.5</v>
      </c>
      <c r="T64" s="682">
        <f t="shared" si="24"/>
        <v>7</v>
      </c>
      <c r="U64" s="683">
        <f t="shared" si="24"/>
        <v>0</v>
      </c>
      <c r="X64" s="43"/>
      <c r="Y64" s="44"/>
      <c r="Z64" s="44"/>
      <c r="AA64" s="44"/>
      <c r="AB64" s="44"/>
      <c r="AC64" s="44"/>
      <c r="AD64" s="45"/>
      <c r="AE64" s="46"/>
    </row>
    <row r="65" spans="1:31" ht="16.2" thickBot="1" x14ac:dyDescent="0.35">
      <c r="A65" s="667" t="s">
        <v>120</v>
      </c>
      <c r="B65" s="668"/>
      <c r="C65" s="120"/>
      <c r="D65" s="339">
        <v>8</v>
      </c>
      <c r="E65" s="120"/>
      <c r="F65" s="121"/>
      <c r="G65" s="122">
        <f>SUM(G66:G73)</f>
        <v>40</v>
      </c>
      <c r="H65" s="123">
        <f>SUM(H66:H73)</f>
        <v>1200</v>
      </c>
      <c r="I65" s="124">
        <f>SUM(I66:I73)</f>
        <v>416</v>
      </c>
      <c r="J65" s="124"/>
      <c r="K65" s="124"/>
      <c r="L65" s="125"/>
      <c r="M65" s="122">
        <f t="shared" ref="M65:U65" si="25">SUM(M66:M73)</f>
        <v>784</v>
      </c>
      <c r="N65" s="123">
        <f t="shared" si="25"/>
        <v>0</v>
      </c>
      <c r="O65" s="124">
        <f t="shared" si="25"/>
        <v>0</v>
      </c>
      <c r="P65" s="124">
        <f t="shared" si="25"/>
        <v>7</v>
      </c>
      <c r="Q65" s="124">
        <f t="shared" si="25"/>
        <v>7</v>
      </c>
      <c r="R65" s="124">
        <f t="shared" si="25"/>
        <v>3.5</v>
      </c>
      <c r="S65" s="124">
        <f t="shared" si="25"/>
        <v>3.5</v>
      </c>
      <c r="T65" s="124">
        <f t="shared" si="25"/>
        <v>7</v>
      </c>
      <c r="U65" s="126">
        <f t="shared" si="25"/>
        <v>0</v>
      </c>
      <c r="X65" s="192"/>
      <c r="Y65" s="193"/>
      <c r="Z65" s="193"/>
      <c r="AA65" s="193"/>
      <c r="AB65" s="193"/>
      <c r="AC65" s="193"/>
      <c r="AD65" s="194"/>
      <c r="AE65" s="195"/>
    </row>
    <row r="66" spans="1:31" s="270" customFormat="1" x14ac:dyDescent="0.3">
      <c r="A66" s="127" t="s">
        <v>121</v>
      </c>
      <c r="B66" s="703" t="s">
        <v>122</v>
      </c>
      <c r="C66" s="128"/>
      <c r="D66" s="128">
        <v>3</v>
      </c>
      <c r="E66" s="128"/>
      <c r="F66" s="129"/>
      <c r="G66" s="130">
        <v>5</v>
      </c>
      <c r="H66" s="131">
        <f t="shared" ref="H66:H73" si="26">G66*30</f>
        <v>150</v>
      </c>
      <c r="I66" s="132">
        <v>52</v>
      </c>
      <c r="J66" s="473"/>
      <c r="K66" s="473"/>
      <c r="L66" s="474"/>
      <c r="M66" s="65">
        <f>H66-I66</f>
        <v>98</v>
      </c>
      <c r="N66" s="133"/>
      <c r="O66" s="128"/>
      <c r="P66" s="316">
        <v>3.5</v>
      </c>
      <c r="Q66" s="316"/>
      <c r="R66" s="128"/>
      <c r="S66" s="128"/>
      <c r="T66" s="316"/>
      <c r="U66" s="317"/>
      <c r="V66" s="272">
        <f t="shared" ref="V66:V73" si="27">I66/H66</f>
        <v>0.34666666666666668</v>
      </c>
      <c r="W66" s="272" t="str">
        <f t="shared" ref="W66:W72" si="28">IF(V66&gt;50%,V66,"")</f>
        <v/>
      </c>
      <c r="X66" s="273"/>
      <c r="Y66" s="274"/>
      <c r="Z66" s="274">
        <v>5</v>
      </c>
      <c r="AA66" s="274"/>
      <c r="AB66" s="274"/>
      <c r="AC66" s="274"/>
      <c r="AD66" s="275"/>
      <c r="AE66" s="276"/>
    </row>
    <row r="67" spans="1:31" s="270" customFormat="1" x14ac:dyDescent="0.3">
      <c r="A67" s="134" t="s">
        <v>123</v>
      </c>
      <c r="B67" s="704"/>
      <c r="C67" s="135"/>
      <c r="D67" s="135">
        <v>3</v>
      </c>
      <c r="E67" s="135"/>
      <c r="F67" s="136"/>
      <c r="G67" s="130">
        <v>5</v>
      </c>
      <c r="H67" s="137">
        <f t="shared" si="26"/>
        <v>150</v>
      </c>
      <c r="I67" s="132">
        <v>52</v>
      </c>
      <c r="J67" s="473"/>
      <c r="K67" s="475"/>
      <c r="L67" s="474"/>
      <c r="M67" s="61">
        <f t="shared" ref="M67:M73" si="29">H67-I67</f>
        <v>98</v>
      </c>
      <c r="N67" s="138"/>
      <c r="O67" s="135"/>
      <c r="P67" s="312">
        <v>3.5</v>
      </c>
      <c r="Q67" s="312"/>
      <c r="R67" s="135"/>
      <c r="S67" s="135"/>
      <c r="T67" s="312"/>
      <c r="U67" s="315"/>
      <c r="V67" s="272">
        <f t="shared" si="27"/>
        <v>0.34666666666666668</v>
      </c>
      <c r="W67" s="272" t="str">
        <f t="shared" si="28"/>
        <v/>
      </c>
      <c r="X67" s="277"/>
      <c r="Y67" s="278"/>
      <c r="Z67" s="278">
        <v>5</v>
      </c>
      <c r="AA67" s="278"/>
      <c r="AB67" s="278"/>
      <c r="AC67" s="278"/>
      <c r="AD67" s="279"/>
      <c r="AE67" s="280"/>
    </row>
    <row r="68" spans="1:31" s="270" customFormat="1" x14ac:dyDescent="0.3">
      <c r="A68" s="134" t="s">
        <v>124</v>
      </c>
      <c r="B68" s="704"/>
      <c r="C68" s="135"/>
      <c r="D68" s="135">
        <v>4</v>
      </c>
      <c r="E68" s="135"/>
      <c r="F68" s="136"/>
      <c r="G68" s="130">
        <v>5</v>
      </c>
      <c r="H68" s="137">
        <f t="shared" si="26"/>
        <v>150</v>
      </c>
      <c r="I68" s="132">
        <v>52</v>
      </c>
      <c r="J68" s="473"/>
      <c r="K68" s="475"/>
      <c r="L68" s="474"/>
      <c r="M68" s="61">
        <f t="shared" si="29"/>
        <v>98</v>
      </c>
      <c r="N68" s="138"/>
      <c r="O68" s="135"/>
      <c r="P68" s="312"/>
      <c r="Q68" s="312">
        <v>3.5</v>
      </c>
      <c r="R68" s="135"/>
      <c r="S68" s="135"/>
      <c r="T68" s="312"/>
      <c r="U68" s="315"/>
      <c r="V68" s="272">
        <f t="shared" si="27"/>
        <v>0.34666666666666668</v>
      </c>
      <c r="W68" s="272" t="str">
        <f t="shared" si="28"/>
        <v/>
      </c>
      <c r="X68" s="277"/>
      <c r="Y68" s="278"/>
      <c r="Z68" s="278"/>
      <c r="AA68" s="278">
        <v>5</v>
      </c>
      <c r="AB68" s="278"/>
      <c r="AC68" s="278"/>
      <c r="AD68" s="279"/>
      <c r="AE68" s="280"/>
    </row>
    <row r="69" spans="1:31" s="270" customFormat="1" x14ac:dyDescent="0.3">
      <c r="A69" s="134" t="s">
        <v>125</v>
      </c>
      <c r="B69" s="704"/>
      <c r="C69" s="135"/>
      <c r="D69" s="135">
        <v>4</v>
      </c>
      <c r="E69" s="135"/>
      <c r="F69" s="136"/>
      <c r="G69" s="130">
        <v>5</v>
      </c>
      <c r="H69" s="137">
        <f t="shared" si="26"/>
        <v>150</v>
      </c>
      <c r="I69" s="132">
        <v>52</v>
      </c>
      <c r="J69" s="473"/>
      <c r="K69" s="475"/>
      <c r="L69" s="474"/>
      <c r="M69" s="61">
        <f t="shared" si="29"/>
        <v>98</v>
      </c>
      <c r="N69" s="138"/>
      <c r="O69" s="135"/>
      <c r="P69" s="312"/>
      <c r="Q69" s="312">
        <v>3.5</v>
      </c>
      <c r="R69" s="135"/>
      <c r="S69" s="135"/>
      <c r="T69" s="312"/>
      <c r="U69" s="315"/>
      <c r="V69" s="272">
        <f t="shared" si="27"/>
        <v>0.34666666666666668</v>
      </c>
      <c r="W69" s="272" t="str">
        <f t="shared" si="28"/>
        <v/>
      </c>
      <c r="X69" s="277"/>
      <c r="Y69" s="278"/>
      <c r="Z69" s="278"/>
      <c r="AA69" s="278">
        <v>5</v>
      </c>
      <c r="AB69" s="278"/>
      <c r="AC69" s="278"/>
      <c r="AD69" s="279"/>
      <c r="AE69" s="280"/>
    </row>
    <row r="70" spans="1:31" s="270" customFormat="1" x14ac:dyDescent="0.3">
      <c r="A70" s="134" t="s">
        <v>126</v>
      </c>
      <c r="B70" s="704"/>
      <c r="C70" s="135"/>
      <c r="D70" s="135">
        <v>5</v>
      </c>
      <c r="E70" s="135"/>
      <c r="F70" s="136"/>
      <c r="G70" s="130">
        <v>5</v>
      </c>
      <c r="H70" s="137">
        <f t="shared" si="26"/>
        <v>150</v>
      </c>
      <c r="I70" s="132">
        <v>52</v>
      </c>
      <c r="J70" s="473"/>
      <c r="K70" s="475"/>
      <c r="L70" s="474"/>
      <c r="M70" s="61">
        <f t="shared" si="29"/>
        <v>98</v>
      </c>
      <c r="N70" s="138"/>
      <c r="O70" s="135"/>
      <c r="P70" s="312"/>
      <c r="Q70" s="312"/>
      <c r="R70" s="135">
        <v>3.5</v>
      </c>
      <c r="S70" s="135"/>
      <c r="T70" s="312"/>
      <c r="U70" s="315"/>
      <c r="V70" s="272">
        <f t="shared" si="27"/>
        <v>0.34666666666666668</v>
      </c>
      <c r="W70" s="272" t="str">
        <f t="shared" si="28"/>
        <v/>
      </c>
      <c r="X70" s="277"/>
      <c r="Y70" s="278"/>
      <c r="Z70" s="278"/>
      <c r="AA70" s="278"/>
      <c r="AB70" s="278">
        <v>5</v>
      </c>
      <c r="AC70" s="278"/>
      <c r="AD70" s="279"/>
      <c r="AE70" s="280"/>
    </row>
    <row r="71" spans="1:31" s="270" customFormat="1" x14ac:dyDescent="0.3">
      <c r="A71" s="134" t="s">
        <v>127</v>
      </c>
      <c r="B71" s="704"/>
      <c r="C71" s="135"/>
      <c r="D71" s="736">
        <v>6</v>
      </c>
      <c r="E71" s="135"/>
      <c r="F71" s="136"/>
      <c r="G71" s="130">
        <v>5</v>
      </c>
      <c r="H71" s="137">
        <f t="shared" si="26"/>
        <v>150</v>
      </c>
      <c r="I71" s="132">
        <v>52</v>
      </c>
      <c r="J71" s="473"/>
      <c r="K71" s="475"/>
      <c r="L71" s="474"/>
      <c r="M71" s="61">
        <f t="shared" si="29"/>
        <v>98</v>
      </c>
      <c r="N71" s="138"/>
      <c r="O71" s="135"/>
      <c r="P71" s="312"/>
      <c r="Q71" s="312"/>
      <c r="R71" s="135"/>
      <c r="S71" s="135">
        <v>3.5</v>
      </c>
      <c r="T71" s="312"/>
      <c r="U71" s="315"/>
      <c r="V71" s="272">
        <f t="shared" si="27"/>
        <v>0.34666666666666668</v>
      </c>
      <c r="W71" s="272" t="str">
        <f t="shared" si="28"/>
        <v/>
      </c>
      <c r="X71" s="277"/>
      <c r="Y71" s="278"/>
      <c r="Z71" s="278"/>
      <c r="AA71" s="278"/>
      <c r="AB71" s="278"/>
      <c r="AC71" s="278">
        <v>5</v>
      </c>
      <c r="AD71" s="279"/>
      <c r="AE71" s="280"/>
    </row>
    <row r="72" spans="1:31" s="270" customFormat="1" x14ac:dyDescent="0.3">
      <c r="A72" s="134" t="s">
        <v>128</v>
      </c>
      <c r="B72" s="704"/>
      <c r="C72" s="135"/>
      <c r="D72" s="135">
        <v>7</v>
      </c>
      <c r="E72" s="135"/>
      <c r="F72" s="136"/>
      <c r="G72" s="130">
        <v>5</v>
      </c>
      <c r="H72" s="137">
        <f t="shared" si="26"/>
        <v>150</v>
      </c>
      <c r="I72" s="132">
        <v>52</v>
      </c>
      <c r="J72" s="473"/>
      <c r="K72" s="475"/>
      <c r="L72" s="474"/>
      <c r="M72" s="61">
        <f t="shared" si="29"/>
        <v>98</v>
      </c>
      <c r="N72" s="138"/>
      <c r="O72" s="135"/>
      <c r="P72" s="312"/>
      <c r="Q72" s="312"/>
      <c r="R72" s="135"/>
      <c r="S72" s="135"/>
      <c r="T72" s="312">
        <v>3.5</v>
      </c>
      <c r="U72" s="315"/>
      <c r="V72" s="272">
        <f t="shared" si="27"/>
        <v>0.34666666666666668</v>
      </c>
      <c r="W72" s="272" t="str">
        <f t="shared" si="28"/>
        <v/>
      </c>
      <c r="X72" s="277"/>
      <c r="Y72" s="278"/>
      <c r="Z72" s="278"/>
      <c r="AA72" s="278"/>
      <c r="AB72" s="278"/>
      <c r="AC72" s="278"/>
      <c r="AD72" s="279">
        <v>5</v>
      </c>
      <c r="AE72" s="280"/>
    </row>
    <row r="73" spans="1:31" s="270" customFormat="1" ht="15" thickBot="1" x14ac:dyDescent="0.35">
      <c r="A73" s="134" t="s">
        <v>129</v>
      </c>
      <c r="B73" s="704"/>
      <c r="C73" s="135"/>
      <c r="D73" s="135">
        <v>7</v>
      </c>
      <c r="E73" s="135"/>
      <c r="F73" s="136"/>
      <c r="G73" s="130">
        <v>5</v>
      </c>
      <c r="H73" s="137">
        <f t="shared" si="26"/>
        <v>150</v>
      </c>
      <c r="I73" s="132">
        <v>52</v>
      </c>
      <c r="J73" s="473"/>
      <c r="K73" s="475"/>
      <c r="L73" s="474"/>
      <c r="M73" s="61">
        <f t="shared" si="29"/>
        <v>98</v>
      </c>
      <c r="N73" s="138"/>
      <c r="O73" s="135"/>
      <c r="P73" s="312"/>
      <c r="Q73" s="312"/>
      <c r="R73" s="135"/>
      <c r="S73" s="135"/>
      <c r="T73" s="312">
        <v>3.5</v>
      </c>
      <c r="U73" s="315"/>
      <c r="V73" s="272">
        <f t="shared" si="27"/>
        <v>0.34666666666666668</v>
      </c>
      <c r="W73" s="272"/>
      <c r="X73" s="277"/>
      <c r="Y73" s="278"/>
      <c r="Z73" s="278"/>
      <c r="AA73" s="278"/>
      <c r="AB73" s="278"/>
      <c r="AC73" s="278"/>
      <c r="AD73" s="279">
        <v>5</v>
      </c>
      <c r="AE73" s="280"/>
    </row>
    <row r="74" spans="1:31" ht="16.2" thickBot="1" x14ac:dyDescent="0.35">
      <c r="A74" s="705" t="s">
        <v>130</v>
      </c>
      <c r="B74" s="706"/>
      <c r="C74" s="259">
        <f t="shared" ref="C74:I74" si="30">SUM(C65+C63)</f>
        <v>16</v>
      </c>
      <c r="D74" s="336">
        <f t="shared" si="30"/>
        <v>23</v>
      </c>
      <c r="E74" s="139">
        <f t="shared" si="30"/>
        <v>3</v>
      </c>
      <c r="F74" s="140">
        <f t="shared" si="30"/>
        <v>0</v>
      </c>
      <c r="G74" s="141">
        <f t="shared" si="30"/>
        <v>161</v>
      </c>
      <c r="H74" s="142">
        <f t="shared" si="30"/>
        <v>4830</v>
      </c>
      <c r="I74" s="139">
        <f t="shared" si="30"/>
        <v>1460</v>
      </c>
      <c r="J74" s="139"/>
      <c r="K74" s="139"/>
      <c r="L74" s="143"/>
      <c r="M74" s="144">
        <f t="shared" ref="M74:U74" si="31">SUM(M65+M63)</f>
        <v>3370</v>
      </c>
      <c r="N74" s="142">
        <f t="shared" si="31"/>
        <v>10</v>
      </c>
      <c r="O74" s="139">
        <f t="shared" si="31"/>
        <v>6</v>
      </c>
      <c r="P74" s="139">
        <f t="shared" si="31"/>
        <v>17.5</v>
      </c>
      <c r="Q74" s="139">
        <f t="shared" si="31"/>
        <v>13.5</v>
      </c>
      <c r="R74" s="259">
        <f t="shared" si="31"/>
        <v>9.5</v>
      </c>
      <c r="S74" s="259">
        <f t="shared" si="31"/>
        <v>11.5</v>
      </c>
      <c r="T74" s="139">
        <f t="shared" si="31"/>
        <v>19.5</v>
      </c>
      <c r="U74" s="145">
        <f t="shared" si="31"/>
        <v>15</v>
      </c>
      <c r="X74" s="196"/>
      <c r="Y74" s="197"/>
      <c r="Z74" s="197"/>
      <c r="AA74" s="197"/>
      <c r="AB74" s="197"/>
      <c r="AC74" s="197"/>
      <c r="AD74" s="198"/>
      <c r="AE74" s="199"/>
    </row>
    <row r="75" spans="1:31" ht="27.6" customHeight="1" thickBot="1" x14ac:dyDescent="0.35">
      <c r="A75" s="707" t="s">
        <v>131</v>
      </c>
      <c r="B75" s="708"/>
      <c r="C75" s="146"/>
      <c r="D75" s="146"/>
      <c r="E75" s="146"/>
      <c r="F75" s="146"/>
      <c r="G75" s="147"/>
      <c r="H75" s="148">
        <f>G25/G78</f>
        <v>0.23333333333333334</v>
      </c>
      <c r="I75" s="149"/>
      <c r="J75" s="150"/>
      <c r="K75" s="150"/>
      <c r="L75" s="151"/>
      <c r="M75" s="147"/>
      <c r="N75" s="152"/>
      <c r="O75" s="153"/>
      <c r="P75" s="150"/>
      <c r="Q75" s="150"/>
      <c r="R75" s="149"/>
      <c r="S75" s="149"/>
      <c r="T75" s="150"/>
      <c r="U75" s="154"/>
      <c r="X75" s="43"/>
      <c r="Y75" s="44"/>
      <c r="Z75" s="44"/>
      <c r="AA75" s="44"/>
      <c r="AB75" s="44"/>
      <c r="AC75" s="44"/>
      <c r="AD75" s="45"/>
      <c r="AE75" s="46"/>
    </row>
    <row r="76" spans="1:31" ht="27.6" customHeight="1" thickBot="1" x14ac:dyDescent="0.35">
      <c r="A76" s="709" t="s">
        <v>132</v>
      </c>
      <c r="B76" s="710"/>
      <c r="C76" s="155"/>
      <c r="D76" s="155"/>
      <c r="E76" s="155"/>
      <c r="F76" s="155"/>
      <c r="G76" s="156"/>
      <c r="H76" s="157">
        <f>(G65+G27)/G78</f>
        <v>0.26250000000000001</v>
      </c>
      <c r="I76" s="155"/>
      <c r="J76" s="158"/>
      <c r="K76" s="158"/>
      <c r="L76" s="159"/>
      <c r="M76" s="156"/>
      <c r="N76" s="155"/>
      <c r="O76" s="155"/>
      <c r="P76" s="158"/>
      <c r="Q76" s="158"/>
      <c r="R76" s="155"/>
      <c r="S76" s="155"/>
      <c r="T76" s="158"/>
      <c r="U76" s="160"/>
      <c r="X76" s="43"/>
      <c r="Y76" s="44"/>
      <c r="Z76" s="44"/>
      <c r="AA76" s="44"/>
      <c r="AB76" s="44"/>
      <c r="AC76" s="44"/>
      <c r="AD76" s="45"/>
      <c r="AE76" s="46"/>
    </row>
    <row r="77" spans="1:31" ht="16.2" thickBot="1" x14ac:dyDescent="0.35">
      <c r="A77" s="711" t="s">
        <v>133</v>
      </c>
      <c r="B77" s="712"/>
      <c r="C77" s="712"/>
      <c r="D77" s="712"/>
      <c r="E77" s="712"/>
      <c r="F77" s="712"/>
      <c r="G77" s="712"/>
      <c r="H77" s="712"/>
      <c r="I77" s="712"/>
      <c r="J77" s="712"/>
      <c r="K77" s="712"/>
      <c r="L77" s="712"/>
      <c r="M77" s="712"/>
      <c r="N77" s="712"/>
      <c r="O77" s="712"/>
      <c r="P77" s="712"/>
      <c r="Q77" s="712"/>
      <c r="R77" s="712"/>
      <c r="S77" s="712"/>
      <c r="T77" s="712"/>
      <c r="U77" s="713"/>
      <c r="X77" s="43"/>
      <c r="Y77" s="44"/>
      <c r="Z77" s="44"/>
      <c r="AA77" s="44"/>
      <c r="AB77" s="44"/>
      <c r="AC77" s="44"/>
      <c r="AD77" s="45"/>
      <c r="AE77" s="46"/>
    </row>
    <row r="78" spans="1:31" ht="16.2" thickBot="1" x14ac:dyDescent="0.35">
      <c r="A78" s="161"/>
      <c r="B78" s="162"/>
      <c r="C78" s="163">
        <f>SUM(C74,C33)</f>
        <v>22</v>
      </c>
      <c r="D78" s="164">
        <f>SUM(D74,D33)</f>
        <v>41</v>
      </c>
      <c r="E78" s="164">
        <f>SUM(E74,E33)</f>
        <v>3</v>
      </c>
      <c r="F78" s="165">
        <f>SUM(F74,F33)</f>
        <v>0</v>
      </c>
      <c r="G78" s="166">
        <f>SUM(G74,G33)</f>
        <v>240</v>
      </c>
      <c r="H78" s="167">
        <f>SUM(H74,H33)</f>
        <v>7200</v>
      </c>
      <c r="I78" s="164">
        <f>SUM(I74,I33)</f>
        <v>2378</v>
      </c>
      <c r="J78" s="164"/>
      <c r="K78" s="164"/>
      <c r="L78" s="165"/>
      <c r="M78" s="166">
        <f>SUM(M74,M33)</f>
        <v>4822</v>
      </c>
      <c r="N78" s="167">
        <f>SUM(N74,N33)</f>
        <v>22</v>
      </c>
      <c r="O78" s="164">
        <f>SUM(O74,O33)</f>
        <v>22</v>
      </c>
      <c r="P78" s="164">
        <f>SUM(P74,P33)</f>
        <v>21</v>
      </c>
      <c r="Q78" s="164">
        <f>SUM(Q74,Q33)</f>
        <v>21</v>
      </c>
      <c r="R78" s="164">
        <f>SUM(R74,R33)</f>
        <v>20</v>
      </c>
      <c r="S78" s="164">
        <f>SUM(S74,S33)</f>
        <v>20</v>
      </c>
      <c r="T78" s="376">
        <f>SUM(T74,T33)</f>
        <v>19.5</v>
      </c>
      <c r="U78" s="164">
        <f>SUM(U74,U33)</f>
        <v>20</v>
      </c>
      <c r="V78" s="168">
        <f t="shared" ref="V78:V83" si="32">SUM(N78:U78)</f>
        <v>165.5</v>
      </c>
      <c r="X78" s="169">
        <f>SUM(X11:X77)</f>
        <v>30</v>
      </c>
      <c r="Y78" s="170">
        <f>SUM(Y11:Y77)</f>
        <v>30</v>
      </c>
      <c r="Z78" s="346">
        <f>SUM(Z11:Z77)</f>
        <v>30</v>
      </c>
      <c r="AA78" s="346">
        <f>SUM(AA11:AA77)</f>
        <v>30</v>
      </c>
      <c r="AB78" s="170">
        <f>SUM(AB11:AB77)</f>
        <v>30</v>
      </c>
      <c r="AC78" s="170">
        <f>SUM(AC11:AC77)</f>
        <v>30</v>
      </c>
      <c r="AD78" s="170">
        <f>SUM(AD11:AD77)</f>
        <v>30</v>
      </c>
      <c r="AE78" s="171">
        <f>SUM(AE11:AE77)</f>
        <v>30</v>
      </c>
    </row>
    <row r="79" spans="1:31" ht="15.6" x14ac:dyDescent="0.3">
      <c r="A79" s="172"/>
      <c r="B79" s="173"/>
      <c r="C79" s="714" t="s">
        <v>250</v>
      </c>
      <c r="D79" s="715"/>
      <c r="E79" s="715"/>
      <c r="F79" s="715"/>
      <c r="G79" s="715"/>
      <c r="H79" s="715"/>
      <c r="I79" s="715"/>
      <c r="J79" s="715"/>
      <c r="K79" s="715"/>
      <c r="L79" s="715"/>
      <c r="M79" s="715"/>
      <c r="N79" s="299">
        <v>22</v>
      </c>
      <c r="O79" s="299">
        <v>22</v>
      </c>
      <c r="P79" s="441">
        <v>21</v>
      </c>
      <c r="Q79" s="441">
        <v>21</v>
      </c>
      <c r="R79" s="299">
        <v>20</v>
      </c>
      <c r="S79" s="299">
        <v>20</v>
      </c>
      <c r="T79" s="441">
        <v>20</v>
      </c>
      <c r="U79" s="442">
        <v>20</v>
      </c>
      <c r="V79" s="168">
        <f t="shared" si="32"/>
        <v>166</v>
      </c>
      <c r="X79" s="174">
        <v>30</v>
      </c>
      <c r="Y79" s="174">
        <v>30</v>
      </c>
      <c r="Z79" s="174">
        <v>30</v>
      </c>
      <c r="AA79" s="174">
        <v>30</v>
      </c>
      <c r="AB79" s="174">
        <v>30</v>
      </c>
      <c r="AC79" s="174">
        <v>30</v>
      </c>
      <c r="AD79" s="174">
        <v>30</v>
      </c>
      <c r="AE79" s="174">
        <v>30</v>
      </c>
    </row>
    <row r="80" spans="1:31" ht="15.6" x14ac:dyDescent="0.3">
      <c r="A80" s="172"/>
      <c r="B80" s="173"/>
      <c r="C80" s="697" t="s">
        <v>134</v>
      </c>
      <c r="D80" s="698"/>
      <c r="E80" s="698"/>
      <c r="F80" s="698"/>
      <c r="G80" s="698"/>
      <c r="H80" s="698"/>
      <c r="I80" s="698"/>
      <c r="J80" s="698"/>
      <c r="K80" s="698"/>
      <c r="L80" s="698"/>
      <c r="M80" s="698"/>
      <c r="N80" s="175">
        <v>2</v>
      </c>
      <c r="O80" s="734">
        <v>4</v>
      </c>
      <c r="P80" s="338">
        <v>2</v>
      </c>
      <c r="Q80" s="338">
        <v>4</v>
      </c>
      <c r="R80" s="175">
        <v>1</v>
      </c>
      <c r="S80" s="175">
        <v>3</v>
      </c>
      <c r="T80" s="176">
        <v>2</v>
      </c>
      <c r="U80" s="177">
        <v>4</v>
      </c>
      <c r="V80" s="168">
        <f t="shared" si="32"/>
        <v>22</v>
      </c>
      <c r="X80" s="178" t="str">
        <f>IF(X79-X78=0,"",X79-X78)</f>
        <v/>
      </c>
      <c r="Y80" s="178" t="str">
        <f t="shared" ref="Y80:AE80" si="33">IF(Y79-Y78=0,"",Y79-Y78)</f>
        <v/>
      </c>
      <c r="Z80" s="178" t="str">
        <f t="shared" si="33"/>
        <v/>
      </c>
      <c r="AA80" s="178" t="str">
        <f t="shared" si="33"/>
        <v/>
      </c>
      <c r="AB80" s="178" t="str">
        <f t="shared" si="33"/>
        <v/>
      </c>
      <c r="AC80" s="178" t="str">
        <f t="shared" si="33"/>
        <v/>
      </c>
      <c r="AD80" s="178" t="str">
        <f t="shared" si="33"/>
        <v/>
      </c>
      <c r="AE80" s="178" t="str">
        <f t="shared" si="33"/>
        <v/>
      </c>
    </row>
    <row r="81" spans="1:22" ht="15.6" x14ac:dyDescent="0.3">
      <c r="A81" s="173"/>
      <c r="B81" s="173"/>
      <c r="C81" s="697" t="s">
        <v>135</v>
      </c>
      <c r="D81" s="698"/>
      <c r="E81" s="698"/>
      <c r="F81" s="698"/>
      <c r="G81" s="698"/>
      <c r="H81" s="698"/>
      <c r="I81" s="698"/>
      <c r="J81" s="698"/>
      <c r="K81" s="698"/>
      <c r="L81" s="698"/>
      <c r="M81" s="698"/>
      <c r="N81" s="179">
        <v>8</v>
      </c>
      <c r="O81" s="735">
        <v>6</v>
      </c>
      <c r="P81" s="337">
        <v>6</v>
      </c>
      <c r="Q81" s="337">
        <v>5</v>
      </c>
      <c r="R81" s="338">
        <v>5</v>
      </c>
      <c r="S81" s="338">
        <v>5</v>
      </c>
      <c r="T81" s="338">
        <v>4</v>
      </c>
      <c r="U81" s="756">
        <v>2</v>
      </c>
      <c r="V81" s="168">
        <f t="shared" si="32"/>
        <v>41</v>
      </c>
    </row>
    <row r="82" spans="1:22" ht="15.6" x14ac:dyDescent="0.3">
      <c r="A82" s="173"/>
      <c r="B82" s="173"/>
      <c r="C82" s="699" t="s">
        <v>136</v>
      </c>
      <c r="D82" s="700"/>
      <c r="E82" s="700"/>
      <c r="F82" s="700"/>
      <c r="G82" s="700"/>
      <c r="H82" s="700"/>
      <c r="I82" s="700"/>
      <c r="J82" s="700"/>
      <c r="K82" s="700"/>
      <c r="L82" s="700"/>
      <c r="M82" s="700"/>
      <c r="N82" s="180"/>
      <c r="O82" s="181"/>
      <c r="P82" s="182"/>
      <c r="Q82" s="182"/>
      <c r="R82" s="175"/>
      <c r="S82" s="175"/>
      <c r="T82" s="176"/>
      <c r="U82" s="177"/>
      <c r="V82" s="168">
        <f t="shared" si="32"/>
        <v>0</v>
      </c>
    </row>
    <row r="83" spans="1:22" ht="16.2" thickBot="1" x14ac:dyDescent="0.35">
      <c r="A83" s="173"/>
      <c r="B83" s="173"/>
      <c r="C83" s="701" t="s">
        <v>137</v>
      </c>
      <c r="D83" s="702"/>
      <c r="E83" s="702"/>
      <c r="F83" s="702"/>
      <c r="G83" s="702"/>
      <c r="H83" s="702"/>
      <c r="I83" s="702"/>
      <c r="J83" s="702"/>
      <c r="K83" s="702"/>
      <c r="L83" s="702"/>
      <c r="M83" s="702"/>
      <c r="N83" s="183"/>
      <c r="O83" s="183"/>
      <c r="P83" s="184">
        <v>1</v>
      </c>
      <c r="Q83" s="184"/>
      <c r="R83" s="183"/>
      <c r="S83" s="183">
        <v>1</v>
      </c>
      <c r="T83" s="184"/>
      <c r="U83" s="185">
        <v>1</v>
      </c>
      <c r="V83" s="168">
        <f t="shared" si="32"/>
        <v>3</v>
      </c>
    </row>
    <row r="85" spans="1:22" ht="15.6" x14ac:dyDescent="0.3">
      <c r="A85" s="378" t="s">
        <v>229</v>
      </c>
      <c r="B85" s="379"/>
      <c r="C85" s="379"/>
      <c r="D85" s="379"/>
      <c r="E85" s="379"/>
      <c r="F85" s="379"/>
      <c r="G85" s="379"/>
      <c r="H85" s="379"/>
      <c r="I85" s="379"/>
      <c r="J85" s="379"/>
      <c r="K85" s="379"/>
      <c r="L85" s="379"/>
      <c r="M85" s="379"/>
      <c r="N85" s="379"/>
      <c r="O85" s="379"/>
      <c r="P85" s="379"/>
      <c r="Q85" s="379"/>
      <c r="R85" s="379"/>
      <c r="S85" s="379"/>
      <c r="T85" s="379"/>
      <c r="U85" s="379"/>
    </row>
    <row r="86" spans="1:22" ht="47.4" customHeight="1" x14ac:dyDescent="0.3">
      <c r="A86" s="630" t="s">
        <v>230</v>
      </c>
      <c r="B86" s="631"/>
      <c r="C86" s="631"/>
      <c r="D86" s="631"/>
      <c r="E86" s="631"/>
      <c r="F86" s="631"/>
      <c r="G86" s="631"/>
      <c r="H86" s="631"/>
      <c r="I86" s="631"/>
      <c r="J86" s="631"/>
      <c r="K86" s="631"/>
      <c r="L86" s="631"/>
      <c r="M86" s="631"/>
      <c r="N86" s="631"/>
      <c r="O86" s="631"/>
      <c r="P86" s="631"/>
      <c r="Q86" s="631"/>
      <c r="R86" s="631"/>
      <c r="S86" s="631"/>
      <c r="T86" s="631"/>
      <c r="U86" s="631"/>
    </row>
    <row r="87" spans="1:22" ht="15.6" x14ac:dyDescent="0.3">
      <c r="A87" s="630" t="s">
        <v>231</v>
      </c>
      <c r="B87" s="631"/>
      <c r="C87" s="631"/>
      <c r="D87" s="631"/>
      <c r="E87" s="631"/>
      <c r="F87" s="631"/>
      <c r="G87" s="631"/>
      <c r="H87" s="631"/>
      <c r="I87" s="631"/>
      <c r="J87" s="631"/>
      <c r="K87" s="631"/>
      <c r="L87" s="631"/>
      <c r="M87" s="631"/>
      <c r="N87" s="631"/>
      <c r="O87" s="631"/>
      <c r="P87" s="631"/>
      <c r="Q87" s="631"/>
      <c r="R87" s="631"/>
      <c r="S87" s="631"/>
      <c r="T87" s="631"/>
      <c r="U87" s="631"/>
    </row>
    <row r="88" spans="1:22" ht="15.6" x14ac:dyDescent="0.3">
      <c r="A88" s="630" t="s">
        <v>232</v>
      </c>
      <c r="B88" s="631"/>
      <c r="C88" s="631"/>
      <c r="D88" s="631"/>
      <c r="E88" s="631"/>
      <c r="F88" s="631"/>
      <c r="G88" s="631"/>
      <c r="H88" s="631"/>
      <c r="I88" s="631"/>
      <c r="J88" s="631"/>
      <c r="K88" s="631"/>
      <c r="L88" s="631"/>
      <c r="M88" s="631"/>
      <c r="N88" s="631"/>
      <c r="O88" s="631"/>
      <c r="P88" s="631"/>
      <c r="Q88" s="631"/>
      <c r="R88" s="631"/>
      <c r="S88" s="631"/>
      <c r="T88" s="631"/>
      <c r="U88" s="631"/>
    </row>
    <row r="89" spans="1:22" ht="15.6" x14ac:dyDescent="0.3">
      <c r="A89" s="630" t="s">
        <v>233</v>
      </c>
      <c r="B89" s="631"/>
      <c r="C89" s="631"/>
      <c r="D89" s="631"/>
      <c r="E89" s="631"/>
      <c r="F89" s="631"/>
      <c r="G89" s="631"/>
      <c r="H89" s="631"/>
      <c r="I89" s="631"/>
      <c r="J89" s="631"/>
      <c r="K89" s="631"/>
      <c r="L89" s="631"/>
      <c r="M89" s="631"/>
      <c r="N89" s="631"/>
      <c r="O89" s="631"/>
      <c r="P89" s="631"/>
      <c r="Q89" s="631"/>
      <c r="R89" s="631"/>
      <c r="S89" s="631"/>
      <c r="T89" s="631"/>
      <c r="U89" s="631"/>
    </row>
    <row r="90" spans="1:22" ht="15.6" x14ac:dyDescent="0.3">
      <c r="A90" s="630" t="s">
        <v>234</v>
      </c>
      <c r="B90" s="631"/>
      <c r="C90" s="631"/>
      <c r="D90" s="631"/>
      <c r="E90" s="631"/>
      <c r="F90" s="631"/>
      <c r="G90" s="631"/>
      <c r="H90" s="631"/>
      <c r="I90" s="631"/>
      <c r="J90" s="631"/>
      <c r="K90" s="631"/>
      <c r="L90" s="631"/>
      <c r="M90" s="631"/>
      <c r="N90" s="631"/>
      <c r="O90" s="631"/>
      <c r="P90" s="631"/>
      <c r="Q90" s="631"/>
      <c r="R90" s="631"/>
      <c r="S90" s="631"/>
      <c r="T90" s="631"/>
      <c r="U90" s="631"/>
    </row>
    <row r="91" spans="1:22" ht="15.6" x14ac:dyDescent="0.3">
      <c r="A91" s="630" t="s">
        <v>235</v>
      </c>
      <c r="B91" s="631"/>
      <c r="C91" s="631"/>
      <c r="D91" s="631"/>
      <c r="E91" s="631"/>
      <c r="F91" s="631"/>
      <c r="G91" s="631"/>
      <c r="H91" s="631"/>
      <c r="I91" s="631"/>
      <c r="J91" s="631"/>
      <c r="K91" s="631"/>
      <c r="L91" s="631"/>
      <c r="M91" s="631"/>
      <c r="N91" s="631"/>
      <c r="O91" s="631"/>
      <c r="P91" s="631"/>
      <c r="Q91" s="631"/>
      <c r="R91" s="631"/>
      <c r="S91" s="631"/>
      <c r="T91" s="631"/>
      <c r="U91" s="631"/>
    </row>
    <row r="92" spans="1:22" ht="15.6" x14ac:dyDescent="0.3">
      <c r="A92" s="630" t="s">
        <v>236</v>
      </c>
      <c r="B92" s="631"/>
      <c r="C92" s="631"/>
      <c r="D92" s="631"/>
      <c r="E92" s="631"/>
      <c r="F92" s="631"/>
      <c r="G92" s="631"/>
      <c r="H92" s="631"/>
      <c r="I92" s="631"/>
      <c r="J92" s="631"/>
      <c r="K92" s="631"/>
      <c r="L92" s="631"/>
      <c r="M92" s="631"/>
      <c r="N92" s="631"/>
      <c r="O92" s="631"/>
      <c r="P92" s="631"/>
      <c r="Q92" s="631"/>
      <c r="R92" s="631"/>
      <c r="S92" s="631"/>
      <c r="T92" s="631"/>
      <c r="U92" s="631"/>
    </row>
    <row r="93" spans="1:22" ht="15.6" x14ac:dyDescent="0.3">
      <c r="A93" s="630" t="s">
        <v>237</v>
      </c>
      <c r="B93" s="631"/>
      <c r="C93" s="631"/>
      <c r="D93" s="631"/>
      <c r="E93" s="631"/>
      <c r="F93" s="631"/>
      <c r="G93" s="631"/>
      <c r="H93" s="631"/>
      <c r="I93" s="631"/>
      <c r="J93" s="631"/>
      <c r="K93" s="631"/>
      <c r="L93" s="631"/>
      <c r="M93" s="631"/>
      <c r="N93" s="631"/>
      <c r="O93" s="631"/>
      <c r="P93" s="631"/>
      <c r="Q93" s="631"/>
      <c r="R93" s="631"/>
      <c r="S93" s="631"/>
      <c r="T93" s="631"/>
      <c r="U93" s="631"/>
    </row>
    <row r="94" spans="1:22" ht="15.6" x14ac:dyDescent="0.3">
      <c r="A94" s="630" t="s">
        <v>238</v>
      </c>
      <c r="B94" s="631"/>
      <c r="C94" s="631"/>
      <c r="D94" s="631"/>
      <c r="E94" s="631"/>
      <c r="F94" s="631"/>
      <c r="G94" s="631"/>
      <c r="H94" s="631"/>
      <c r="I94" s="631"/>
      <c r="J94" s="631"/>
      <c r="K94" s="631"/>
      <c r="L94" s="631"/>
      <c r="M94" s="631"/>
      <c r="N94" s="631"/>
      <c r="O94" s="631"/>
      <c r="P94" s="631"/>
      <c r="Q94" s="631"/>
      <c r="R94" s="631"/>
      <c r="S94" s="631"/>
      <c r="T94" s="631"/>
      <c r="U94" s="631"/>
    </row>
    <row r="95" spans="1:22" ht="30" customHeight="1" x14ac:dyDescent="0.3">
      <c r="A95" s="630" t="s">
        <v>239</v>
      </c>
      <c r="B95" s="631"/>
      <c r="C95" s="631"/>
      <c r="D95" s="631"/>
      <c r="E95" s="631"/>
      <c r="F95" s="631"/>
      <c r="G95" s="631"/>
      <c r="H95" s="631"/>
      <c r="I95" s="631"/>
      <c r="J95" s="631"/>
      <c r="K95" s="631"/>
      <c r="L95" s="631"/>
      <c r="M95" s="631"/>
      <c r="N95" s="631"/>
      <c r="O95" s="631"/>
      <c r="P95" s="631"/>
      <c r="Q95" s="631"/>
      <c r="R95" s="631"/>
      <c r="S95" s="631"/>
      <c r="T95" s="631"/>
      <c r="U95" s="631"/>
    </row>
    <row r="96" spans="1:22" x14ac:dyDescent="0.3">
      <c r="A96" s="270"/>
      <c r="B96" s="270"/>
      <c r="C96" s="270"/>
      <c r="D96" s="270"/>
      <c r="E96" s="270"/>
      <c r="F96" s="270"/>
      <c r="G96" s="270"/>
      <c r="H96" s="270"/>
      <c r="I96" s="270"/>
      <c r="J96" s="270"/>
      <c r="K96" s="270"/>
      <c r="L96" s="270"/>
      <c r="M96" s="270"/>
      <c r="N96" s="270"/>
      <c r="O96" s="270"/>
      <c r="P96" s="270"/>
      <c r="Q96" s="270"/>
      <c r="R96" s="270"/>
      <c r="S96" s="270"/>
      <c r="T96" s="270"/>
      <c r="U96" s="270"/>
    </row>
    <row r="97" spans="1:31" x14ac:dyDescent="0.3">
      <c r="A97" s="270"/>
      <c r="B97" s="270"/>
      <c r="C97" s="270"/>
      <c r="D97" s="270"/>
      <c r="E97" s="270"/>
      <c r="F97" s="270"/>
      <c r="G97" s="270"/>
      <c r="H97" s="270"/>
      <c r="I97" s="270"/>
      <c r="J97" s="270"/>
      <c r="K97" s="270"/>
      <c r="L97" s="270"/>
      <c r="M97" s="270"/>
      <c r="N97" s="270"/>
      <c r="O97" s="270"/>
      <c r="P97" s="270"/>
      <c r="Q97" s="270"/>
      <c r="R97" s="270"/>
      <c r="S97" s="270"/>
      <c r="T97" s="270"/>
      <c r="U97" s="270"/>
    </row>
    <row r="98" spans="1:31" s="186" customFormat="1" ht="15.6" x14ac:dyDescent="0.3">
      <c r="A98" s="173"/>
      <c r="B98" s="380" t="s">
        <v>138</v>
      </c>
      <c r="C98" s="381"/>
      <c r="D98" s="382"/>
      <c r="E98" s="383"/>
      <c r="F98" s="383"/>
      <c r="G98" s="383"/>
      <c r="H98" s="173"/>
      <c r="I98" s="173"/>
      <c r="J98" s="173"/>
      <c r="K98" s="375" t="s">
        <v>138</v>
      </c>
      <c r="L98" s="384"/>
      <c r="M98" s="384"/>
      <c r="N98" s="385"/>
      <c r="O98" s="385"/>
      <c r="P98" s="385"/>
      <c r="Q98" s="385"/>
      <c r="R98" s="386"/>
      <c r="S98" s="387"/>
      <c r="T98" s="387"/>
      <c r="U98" s="387"/>
      <c r="X98" s="187"/>
      <c r="Y98" s="187"/>
      <c r="Z98" s="187"/>
      <c r="AA98" s="187"/>
      <c r="AB98" s="187"/>
      <c r="AC98" s="187"/>
      <c r="AD98" s="187"/>
      <c r="AE98" s="187"/>
    </row>
    <row r="99" spans="1:31" s="186" customFormat="1" ht="15.6" x14ac:dyDescent="0.3">
      <c r="A99" s="173"/>
      <c r="B99" s="629" t="s">
        <v>260</v>
      </c>
      <c r="C99" s="388"/>
      <c r="D99" s="388"/>
      <c r="E99" s="388"/>
      <c r="F99" s="383"/>
      <c r="G99" s="173"/>
      <c r="H99" s="173"/>
      <c r="I99" s="385"/>
      <c r="J99" s="173"/>
      <c r="K99" s="389" t="s">
        <v>139</v>
      </c>
      <c r="L99" s="390"/>
      <c r="M99" s="390"/>
      <c r="N99" s="385"/>
      <c r="O99" s="385"/>
      <c r="P99" s="385"/>
      <c r="Q99" s="385"/>
      <c r="R99" s="386"/>
      <c r="S99" s="387"/>
      <c r="T99" s="387"/>
      <c r="U99" s="387"/>
      <c r="X99" s="187"/>
      <c r="Y99" s="187"/>
      <c r="Z99" s="187"/>
      <c r="AA99" s="187"/>
      <c r="AB99" s="187"/>
      <c r="AC99" s="187"/>
      <c r="AD99" s="187"/>
      <c r="AE99" s="187"/>
    </row>
    <row r="100" spans="1:31" s="186" customFormat="1" ht="15.6" x14ac:dyDescent="0.3">
      <c r="A100" s="173"/>
      <c r="B100" s="629"/>
      <c r="C100" s="380" t="s">
        <v>138</v>
      </c>
      <c r="D100" s="391"/>
      <c r="E100" s="391"/>
      <c r="F100" s="385"/>
      <c r="G100" s="386"/>
      <c r="H100" s="173"/>
      <c r="I100" s="173"/>
      <c r="J100" s="173"/>
      <c r="K100" s="389" t="s">
        <v>140</v>
      </c>
      <c r="L100" s="390"/>
      <c r="M100" s="390"/>
      <c r="N100" s="385"/>
      <c r="O100" s="385"/>
      <c r="P100" s="385"/>
      <c r="Q100" s="385"/>
      <c r="R100" s="386"/>
      <c r="S100" s="387"/>
      <c r="T100" s="387"/>
      <c r="U100" s="387"/>
      <c r="X100" s="187"/>
      <c r="Y100" s="187"/>
      <c r="Z100" s="187"/>
      <c r="AA100" s="187"/>
      <c r="AB100" s="187"/>
      <c r="AC100" s="187"/>
      <c r="AD100" s="187"/>
      <c r="AE100" s="187"/>
    </row>
    <row r="101" spans="1:31" s="186" customFormat="1" ht="15.6" x14ac:dyDescent="0.3">
      <c r="A101" s="173"/>
      <c r="B101" s="388" t="s">
        <v>261</v>
      </c>
      <c r="C101" s="381" t="s">
        <v>141</v>
      </c>
      <c r="D101" s="385"/>
      <c r="E101" s="385"/>
      <c r="F101" s="385"/>
      <c r="G101" s="392"/>
      <c r="H101" s="173"/>
      <c r="I101" s="173"/>
      <c r="J101" s="173"/>
      <c r="K101" s="389" t="s">
        <v>142</v>
      </c>
      <c r="L101" s="390"/>
      <c r="M101" s="390"/>
      <c r="N101" s="385"/>
      <c r="O101" s="385"/>
      <c r="P101" s="385"/>
      <c r="Q101" s="385"/>
      <c r="R101" s="386"/>
      <c r="S101" s="387"/>
      <c r="T101" s="387"/>
      <c r="U101" s="387"/>
      <c r="X101" s="187"/>
      <c r="Y101" s="187"/>
      <c r="Z101" s="187"/>
      <c r="AA101" s="187"/>
      <c r="AB101" s="187"/>
      <c r="AC101" s="187"/>
      <c r="AD101" s="187"/>
      <c r="AE101" s="187"/>
    </row>
    <row r="102" spans="1:31" s="186" customFormat="1" ht="15.6" x14ac:dyDescent="0.3">
      <c r="A102" s="173"/>
      <c r="B102" s="388" t="s">
        <v>262</v>
      </c>
      <c r="C102" s="388" t="s">
        <v>143</v>
      </c>
      <c r="D102" s="385"/>
      <c r="E102" s="385"/>
      <c r="F102" s="385"/>
      <c r="G102" s="173"/>
      <c r="H102" s="173"/>
      <c r="I102" s="173"/>
      <c r="J102" s="173"/>
      <c r="K102" s="390" t="s">
        <v>247</v>
      </c>
      <c r="L102" s="390"/>
      <c r="M102" s="390"/>
      <c r="N102" s="385"/>
      <c r="O102" s="385"/>
      <c r="P102" s="385"/>
      <c r="Q102" s="385"/>
      <c r="R102" s="386"/>
      <c r="S102" s="387"/>
      <c r="T102" s="387"/>
      <c r="U102" s="387"/>
      <c r="X102" s="187"/>
      <c r="Y102" s="187"/>
      <c r="Z102" s="187"/>
      <c r="AA102" s="187"/>
      <c r="AB102" s="187"/>
      <c r="AC102" s="187"/>
      <c r="AD102" s="187"/>
      <c r="AE102" s="187"/>
    </row>
    <row r="103" spans="1:31" s="186" customFormat="1" ht="15.6" x14ac:dyDescent="0.3">
      <c r="A103" s="173"/>
      <c r="B103" s="173"/>
      <c r="C103" s="388" t="s">
        <v>144</v>
      </c>
      <c r="D103" s="385"/>
      <c r="E103" s="385"/>
      <c r="F103" s="385"/>
      <c r="G103" s="173"/>
      <c r="H103" s="173"/>
      <c r="I103" s="173"/>
      <c r="J103" s="173"/>
      <c r="K103" s="390"/>
      <c r="L103" s="390"/>
      <c r="M103" s="390"/>
      <c r="N103" s="385"/>
      <c r="O103" s="385"/>
      <c r="P103" s="385"/>
      <c r="Q103" s="385"/>
      <c r="R103" s="386"/>
      <c r="S103" s="387"/>
      <c r="T103" s="387"/>
      <c r="U103" s="387"/>
      <c r="X103" s="187"/>
      <c r="Y103" s="187"/>
      <c r="Z103" s="187"/>
      <c r="AA103" s="187"/>
      <c r="AB103" s="187"/>
      <c r="AC103" s="187"/>
      <c r="AD103" s="187"/>
      <c r="AE103" s="187"/>
    </row>
    <row r="104" spans="1:31" s="186" customFormat="1" ht="15.6" x14ac:dyDescent="0.3">
      <c r="A104" s="173"/>
      <c r="B104" s="380" t="s">
        <v>138</v>
      </c>
      <c r="C104" s="388" t="s">
        <v>246</v>
      </c>
      <c r="D104" s="385"/>
      <c r="E104" s="385"/>
      <c r="F104" s="385"/>
      <c r="G104" s="382"/>
      <c r="H104" s="173"/>
      <c r="I104" s="173"/>
      <c r="J104" s="173"/>
      <c r="K104" s="375" t="s">
        <v>138</v>
      </c>
      <c r="L104" s="384"/>
      <c r="M104" s="375"/>
      <c r="N104" s="393"/>
      <c r="O104" s="393"/>
      <c r="P104" s="385"/>
      <c r="Q104" s="385"/>
      <c r="R104" s="386"/>
      <c r="S104" s="387"/>
      <c r="T104" s="387"/>
      <c r="U104" s="387"/>
      <c r="X104" s="187"/>
      <c r="Y104" s="187"/>
      <c r="Z104" s="187"/>
      <c r="AA104" s="187"/>
      <c r="AB104" s="187"/>
      <c r="AC104" s="187"/>
      <c r="AD104" s="187"/>
      <c r="AE104" s="187"/>
    </row>
    <row r="105" spans="1:31" s="186" customFormat="1" ht="15.75" customHeight="1" x14ac:dyDescent="0.3">
      <c r="A105" s="173"/>
      <c r="B105" s="381" t="s">
        <v>263</v>
      </c>
      <c r="C105" s="388"/>
      <c r="D105" s="388"/>
      <c r="E105" s="385"/>
      <c r="F105" s="383"/>
      <c r="G105" s="382"/>
      <c r="H105" s="173"/>
      <c r="I105" s="173"/>
      <c r="J105" s="173"/>
      <c r="K105" s="389" t="s">
        <v>145</v>
      </c>
      <c r="L105" s="389"/>
      <c r="M105" s="389"/>
      <c r="N105" s="393"/>
      <c r="O105" s="393"/>
      <c r="P105" s="394"/>
      <c r="Q105" s="385"/>
      <c r="R105" s="386"/>
      <c r="S105" s="387"/>
      <c r="T105" s="387"/>
      <c r="U105" s="387"/>
      <c r="X105" s="187"/>
      <c r="Y105" s="187"/>
      <c r="Z105" s="187"/>
      <c r="AA105" s="187"/>
      <c r="AB105" s="187"/>
      <c r="AC105" s="187"/>
      <c r="AD105" s="187"/>
      <c r="AE105" s="187"/>
    </row>
    <row r="106" spans="1:31" s="186" customFormat="1" ht="15.6" x14ac:dyDescent="0.3">
      <c r="A106" s="173"/>
      <c r="B106" s="388"/>
      <c r="C106" s="388"/>
      <c r="D106" s="383"/>
      <c r="E106" s="383"/>
      <c r="F106" s="383"/>
      <c r="G106" s="386"/>
      <c r="H106" s="173"/>
      <c r="I106" s="173"/>
      <c r="J106" s="173"/>
      <c r="K106" s="389"/>
      <c r="L106" s="389"/>
      <c r="M106" s="389"/>
      <c r="N106" s="393"/>
      <c r="O106" s="393"/>
      <c r="P106" s="394"/>
      <c r="Q106" s="385"/>
      <c r="R106" s="386"/>
      <c r="S106" s="387"/>
      <c r="T106" s="387"/>
      <c r="U106" s="387"/>
      <c r="X106" s="187"/>
      <c r="Y106" s="187"/>
      <c r="Z106" s="187"/>
      <c r="AA106" s="187"/>
      <c r="AB106" s="187"/>
      <c r="AC106" s="187"/>
      <c r="AD106" s="187"/>
      <c r="AE106" s="187"/>
    </row>
    <row r="107" spans="1:31" s="186" customFormat="1" ht="15.6" x14ac:dyDescent="0.3">
      <c r="A107" s="173"/>
      <c r="B107" s="388" t="s">
        <v>264</v>
      </c>
      <c r="C107" s="395"/>
      <c r="D107" s="396"/>
      <c r="E107" s="396"/>
      <c r="F107" s="383"/>
      <c r="G107" s="392"/>
      <c r="H107" s="173"/>
      <c r="I107" s="173"/>
      <c r="J107" s="173"/>
      <c r="K107" s="390" t="s">
        <v>146</v>
      </c>
      <c r="L107" s="389"/>
      <c r="M107" s="389"/>
      <c r="N107" s="393"/>
      <c r="O107" s="393"/>
      <c r="P107" s="394"/>
      <c r="Q107" s="385"/>
      <c r="R107" s="386"/>
      <c r="S107" s="387"/>
      <c r="T107" s="387"/>
      <c r="U107" s="387"/>
      <c r="X107" s="187"/>
      <c r="Y107" s="187"/>
      <c r="Z107" s="187"/>
      <c r="AA107" s="187"/>
      <c r="AB107" s="187"/>
      <c r="AC107" s="187"/>
      <c r="AD107" s="187"/>
      <c r="AE107" s="187"/>
    </row>
    <row r="108" spans="1:31" s="186" customFormat="1" ht="15.6" x14ac:dyDescent="0.3">
      <c r="A108" s="385"/>
      <c r="B108" s="388" t="s">
        <v>265</v>
      </c>
      <c r="C108" s="385"/>
      <c r="D108" s="385"/>
      <c r="E108" s="385"/>
      <c r="F108" s="385"/>
      <c r="G108" s="385"/>
      <c r="H108" s="385"/>
      <c r="I108" s="385"/>
      <c r="J108" s="385"/>
      <c r="K108" s="390" t="s">
        <v>247</v>
      </c>
      <c r="L108" s="390"/>
      <c r="M108" s="390"/>
      <c r="N108" s="385"/>
      <c r="O108" s="385"/>
      <c r="P108" s="385"/>
      <c r="Q108" s="385"/>
      <c r="R108" s="386"/>
      <c r="S108" s="387"/>
      <c r="T108" s="387"/>
      <c r="U108" s="387"/>
      <c r="X108" s="187"/>
      <c r="Y108" s="187"/>
      <c r="Z108" s="187"/>
      <c r="AA108" s="187"/>
      <c r="AB108" s="187"/>
      <c r="AC108" s="187"/>
      <c r="AD108" s="187"/>
      <c r="AE108" s="187"/>
    </row>
    <row r="109" spans="1:31" s="186" customFormat="1" ht="13.8" x14ac:dyDescent="0.3">
      <c r="K109" s="335"/>
      <c r="L109" s="335"/>
      <c r="M109" s="335"/>
      <c r="S109" s="187"/>
      <c r="T109" s="187"/>
      <c r="U109" s="187"/>
      <c r="X109" s="187"/>
      <c r="Y109" s="187"/>
      <c r="Z109" s="187"/>
      <c r="AA109" s="187"/>
      <c r="AB109" s="187"/>
      <c r="AC109" s="187"/>
      <c r="AD109" s="187"/>
      <c r="AE109" s="187"/>
    </row>
  </sheetData>
  <mergeCells count="59">
    <mergeCell ref="C80:M80"/>
    <mergeCell ref="C81:M81"/>
    <mergeCell ref="C82:M82"/>
    <mergeCell ref="C83:M83"/>
    <mergeCell ref="B66:B73"/>
    <mergeCell ref="A74:B74"/>
    <mergeCell ref="A75:B75"/>
    <mergeCell ref="A76:B76"/>
    <mergeCell ref="A77:U77"/>
    <mergeCell ref="C79:M79"/>
    <mergeCell ref="A65:B65"/>
    <mergeCell ref="A9:U9"/>
    <mergeCell ref="X9:AE9"/>
    <mergeCell ref="A10:U10"/>
    <mergeCell ref="A25:B25"/>
    <mergeCell ref="A26:U26"/>
    <mergeCell ref="A33:B33"/>
    <mergeCell ref="A34:U34"/>
    <mergeCell ref="A35:U35"/>
    <mergeCell ref="A63:B63"/>
    <mergeCell ref="A64:U64"/>
    <mergeCell ref="B29:B32"/>
    <mergeCell ref="J5:J7"/>
    <mergeCell ref="K5:K7"/>
    <mergeCell ref="L5:L7"/>
    <mergeCell ref="N6:U6"/>
    <mergeCell ref="H3:H7"/>
    <mergeCell ref="I3:L3"/>
    <mergeCell ref="M3:M7"/>
    <mergeCell ref="N3:O3"/>
    <mergeCell ref="P3:Q3"/>
    <mergeCell ref="R3:S3"/>
    <mergeCell ref="A1:U1"/>
    <mergeCell ref="A2:A7"/>
    <mergeCell ref="B2:B7"/>
    <mergeCell ref="C2:F2"/>
    <mergeCell ref="G2:G7"/>
    <mergeCell ref="H2:M2"/>
    <mergeCell ref="N2:U2"/>
    <mergeCell ref="C3:C7"/>
    <mergeCell ref="D3:D7"/>
    <mergeCell ref="E3:F3"/>
    <mergeCell ref="T3:U3"/>
    <mergeCell ref="E4:E7"/>
    <mergeCell ref="F4:F7"/>
    <mergeCell ref="I4:I7"/>
    <mergeCell ref="J4:L4"/>
    <mergeCell ref="N4:U4"/>
    <mergeCell ref="B99:B100"/>
    <mergeCell ref="A86:U86"/>
    <mergeCell ref="A87:U87"/>
    <mergeCell ref="A88:U88"/>
    <mergeCell ref="A89:U89"/>
    <mergeCell ref="A90:U90"/>
    <mergeCell ref="A91:U91"/>
    <mergeCell ref="A92:U92"/>
    <mergeCell ref="A93:U93"/>
    <mergeCell ref="A94:U94"/>
    <mergeCell ref="A95:U95"/>
  </mergeCells>
  <pageMargins left="0.7" right="0.7" top="0.75" bottom="0.75" header="0.3" footer="0.3"/>
  <pageSetup paperSize="9" scale="50" orientation="portrait" r:id="rId1"/>
  <rowBreaks count="1" manualBreakCount="1">
    <brk id="63"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титул</vt:lpstr>
      <vt:lpstr>бакалавр</vt:lpstr>
      <vt:lpstr>бакалавр!Область_друку</vt:lpstr>
      <vt:lpstr>титул!Область_друку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selector</cp:lastModifiedBy>
  <dcterms:created xsi:type="dcterms:W3CDTF">2024-03-13T20:37:26Z</dcterms:created>
  <dcterms:modified xsi:type="dcterms:W3CDTF">2025-06-18T15:21:44Z</dcterms:modified>
</cp:coreProperties>
</file>