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lector\Downloads\"/>
    </mc:Choice>
  </mc:AlternateContent>
  <bookViews>
    <workbookView xWindow="0" yWindow="0" windowWidth="23040" windowHeight="9072" activeTab="1"/>
  </bookViews>
  <sheets>
    <sheet name="титул" sheetId="2" r:id="rId1"/>
    <sheet name="магістр" sheetId="1" r:id="rId2"/>
  </sheets>
  <definedNames>
    <definedName name="_xlnm.Print_Area" localSheetId="1">магістр!$A$1:$U$63</definedName>
    <definedName name="_xlnm.Print_Area" localSheetId="0">титул!$A$1:$BA$36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Q26" i="1" s="1"/>
  <c r="R26" i="1" s="1"/>
  <c r="H26" i="1"/>
  <c r="M26" i="1" s="1"/>
  <c r="H13" i="1"/>
  <c r="I13" i="1"/>
  <c r="M13" i="1" s="1"/>
  <c r="Q13" i="1" l="1"/>
  <c r="R13" i="1" s="1"/>
  <c r="I29" i="1"/>
  <c r="I28" i="1"/>
  <c r="I25" i="1"/>
  <c r="I24" i="1"/>
  <c r="I23" i="1"/>
  <c r="I22" i="1"/>
  <c r="I14" i="1"/>
  <c r="I27" i="1"/>
  <c r="I12" i="1"/>
  <c r="I11" i="1"/>
  <c r="M32" i="2" l="1"/>
  <c r="K32" i="2"/>
  <c r="H32" i="2"/>
  <c r="F32" i="2"/>
  <c r="D32" i="2"/>
  <c r="B32" i="2"/>
  <c r="O31" i="2"/>
  <c r="O30" i="2"/>
  <c r="O32" i="2" l="1"/>
  <c r="H41" i="1"/>
  <c r="H40" i="1"/>
  <c r="H39" i="1"/>
  <c r="H38" i="1"/>
  <c r="H29" i="1"/>
  <c r="Q29" i="1" s="1"/>
  <c r="R29" i="1" s="1"/>
  <c r="H28" i="1"/>
  <c r="H25" i="1"/>
  <c r="H24" i="1"/>
  <c r="H23" i="1"/>
  <c r="H22" i="1"/>
  <c r="H14" i="1"/>
  <c r="Q14" i="1" s="1"/>
  <c r="R14" i="1" s="1"/>
  <c r="H27" i="1"/>
  <c r="H12" i="1"/>
  <c r="Q12" i="1" s="1"/>
  <c r="R12" i="1" s="1"/>
  <c r="H11" i="1"/>
  <c r="Q11" i="1" s="1"/>
  <c r="R11" i="1" s="1"/>
  <c r="M25" i="1" l="1"/>
  <c r="Q25" i="1"/>
  <c r="R25" i="1" s="1"/>
  <c r="M28" i="1"/>
  <c r="Q28" i="1"/>
  <c r="R28" i="1" s="1"/>
  <c r="M27" i="1"/>
  <c r="Q27" i="1"/>
  <c r="R27" i="1" s="1"/>
  <c r="M40" i="1"/>
  <c r="Q40" i="1"/>
  <c r="R40" i="1" s="1"/>
  <c r="M24" i="1"/>
  <c r="Q24" i="1"/>
  <c r="R24" i="1" s="1"/>
  <c r="M11" i="1"/>
  <c r="M38" i="1"/>
  <c r="Q38" i="1"/>
  <c r="R38" i="1" s="1"/>
  <c r="M39" i="1"/>
  <c r="Q39" i="1"/>
  <c r="R39" i="1" s="1"/>
  <c r="M22" i="1"/>
  <c r="Q22" i="1"/>
  <c r="R22" i="1" s="1"/>
  <c r="M23" i="1"/>
  <c r="Q23" i="1"/>
  <c r="R23" i="1" s="1"/>
  <c r="M41" i="1"/>
  <c r="Q41" i="1"/>
  <c r="R41" i="1" s="1"/>
  <c r="M12" i="1"/>
  <c r="M15" i="1" s="1"/>
  <c r="M29" i="1"/>
  <c r="Q51" i="1"/>
  <c r="Q50" i="1"/>
  <c r="Q49" i="1"/>
  <c r="Q48" i="1"/>
  <c r="Q47" i="1"/>
  <c r="U46" i="1"/>
  <c r="U48" i="1" s="1"/>
  <c r="T46" i="1"/>
  <c r="T48" i="1" s="1"/>
  <c r="S46" i="1"/>
  <c r="S48" i="1" s="1"/>
  <c r="I37" i="1"/>
  <c r="P37" i="1"/>
  <c r="O37" i="1"/>
  <c r="N37" i="1"/>
  <c r="G37" i="1"/>
  <c r="F37" i="1"/>
  <c r="E37" i="1"/>
  <c r="D37" i="1"/>
  <c r="C37" i="1"/>
  <c r="P35" i="1"/>
  <c r="O35" i="1"/>
  <c r="N35" i="1"/>
  <c r="L35" i="1"/>
  <c r="K35" i="1"/>
  <c r="G35" i="1"/>
  <c r="F35" i="1"/>
  <c r="E35" i="1"/>
  <c r="E42" i="1" s="1"/>
  <c r="D35" i="1"/>
  <c r="C35" i="1"/>
  <c r="M34" i="1"/>
  <c r="R33" i="1"/>
  <c r="H33" i="1"/>
  <c r="M33" i="1" s="1"/>
  <c r="H32" i="1"/>
  <c r="M32" i="1" s="1"/>
  <c r="R31" i="1"/>
  <c r="H31" i="1"/>
  <c r="M31" i="1" s="1"/>
  <c r="H30" i="1"/>
  <c r="M30" i="1" s="1"/>
  <c r="P19" i="1"/>
  <c r="H18" i="1"/>
  <c r="Q18" i="1" s="1"/>
  <c r="R18" i="1" s="1"/>
  <c r="P17" i="1"/>
  <c r="O17" i="1"/>
  <c r="N17" i="1"/>
  <c r="G17" i="1"/>
  <c r="F17" i="1"/>
  <c r="E17" i="1"/>
  <c r="D17" i="1"/>
  <c r="C17" i="1"/>
  <c r="P15" i="1"/>
  <c r="O15" i="1"/>
  <c r="O19" i="1" s="1"/>
  <c r="N15" i="1"/>
  <c r="N19" i="1" s="1"/>
  <c r="L15" i="1"/>
  <c r="K15" i="1"/>
  <c r="J15" i="1"/>
  <c r="I15" i="1"/>
  <c r="H15" i="1"/>
  <c r="G15" i="1"/>
  <c r="F15" i="1"/>
  <c r="F19" i="1" s="1"/>
  <c r="E15" i="1"/>
  <c r="E19" i="1" s="1"/>
  <c r="D15" i="1"/>
  <c r="D19" i="1" s="1"/>
  <c r="C15" i="1"/>
  <c r="C19" i="1" s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O5" i="1"/>
  <c r="P5" i="1" s="1"/>
  <c r="G19" i="1" l="1"/>
  <c r="H35" i="1"/>
  <c r="H17" i="1"/>
  <c r="H19" i="1" s="1"/>
  <c r="F42" i="1"/>
  <c r="F46" i="1" s="1"/>
  <c r="G42" i="1"/>
  <c r="G46" i="1" s="1"/>
  <c r="H43" i="1" s="1"/>
  <c r="M35" i="1"/>
  <c r="C42" i="1"/>
  <c r="C46" i="1" s="1"/>
  <c r="O42" i="1"/>
  <c r="O46" i="1" s="1"/>
  <c r="N42" i="1"/>
  <c r="N46" i="1" s="1"/>
  <c r="D42" i="1"/>
  <c r="D46" i="1" s="1"/>
  <c r="P42" i="1"/>
  <c r="P46" i="1"/>
  <c r="E46" i="1"/>
  <c r="I35" i="1"/>
  <c r="I42" i="1" s="1"/>
  <c r="H37" i="1"/>
  <c r="M37" i="1" s="1"/>
  <c r="R30" i="1"/>
  <c r="J35" i="1"/>
  <c r="M42" i="1" l="1"/>
  <c r="H44" i="1"/>
  <c r="Q46" i="1"/>
  <c r="H42" i="1"/>
  <c r="H46" i="1" s="1"/>
  <c r="M18" i="1" l="1"/>
  <c r="M17" i="1" s="1"/>
  <c r="M19" i="1" s="1"/>
  <c r="M46" i="1" s="1"/>
  <c r="I17" i="1"/>
  <c r="I19" i="1" s="1"/>
  <c r="I46" i="1" s="1"/>
</calcChain>
</file>

<file path=xl/sharedStrings.xml><?xml version="1.0" encoding="utf-8"?>
<sst xmlns="http://schemas.openxmlformats.org/spreadsheetml/2006/main" count="270" uniqueCount="187">
  <si>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</si>
  <si>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</si>
  <si>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</si>
  <si>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</si>
  <si>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</si>
  <si>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</si>
  <si>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</si>
  <si>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</si>
  <si>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</si>
  <si>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</si>
  <si>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</si>
  <si>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</si>
  <si>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</si>
  <si>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ІI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</si>
  <si>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</si>
  <si>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</si>
  <si>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</si>
  <si>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</si>
  <si>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</si>
  <si>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</si>
  <si>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</si>
  <si>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</si>
  <si>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</si>
  <si>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</si>
  <si>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Кредити</t>
  </si>
  <si>
    <t>1.1. Обов’язкові компоненти освітньої програми</t>
  </si>
  <si>
    <t>1 сем</t>
  </si>
  <si>
    <t>2 сем</t>
  </si>
  <si>
    <t>3 сем</t>
  </si>
  <si>
    <t>ОК 1.1</t>
  </si>
  <si>
    <t>ОК 1.2</t>
  </si>
  <si>
    <t>ОК 1.3</t>
  </si>
  <si>
    <t>ОК 1.4</t>
  </si>
  <si>
    <t>Охорона праці, безпека життєдіяльності та цивільний захист</t>
  </si>
  <si>
    <t>Всього ОК за циклом загальної підготовки</t>
  </si>
  <si>
    <t>1.2. Вибіркові компоненти освітньої програми</t>
  </si>
  <si>
    <t>Всього ВК за циклом загальної підготовки</t>
  </si>
  <si>
    <t>ВК 1.1</t>
  </si>
  <si>
    <t>Дисципліни вільного вибору студентів із загальноуніверситетського переліку дисциплін</t>
  </si>
  <si>
    <t>Всього за циклом загальної підготовки</t>
  </si>
  <si>
    <t>ІІ. ЦИКЛ ПРОФЕСІЙНОЇ ПІДГОТОВКИ</t>
  </si>
  <si>
    <t>2.1. Обов’язкові компоненти освітньої програми</t>
  </si>
  <si>
    <t>ОК 2.1</t>
  </si>
  <si>
    <t>Психологія стресу та кризових станів</t>
  </si>
  <si>
    <t>ОК 2.2</t>
  </si>
  <si>
    <t>Психологія тілесності</t>
  </si>
  <si>
    <t>ОК 2.3</t>
  </si>
  <si>
    <t>Психологія творчості. Арт-терапія</t>
  </si>
  <si>
    <t>ОК 2.4</t>
  </si>
  <si>
    <t>Психологічне консультування та психотерапія</t>
  </si>
  <si>
    <t>ОК 2.5</t>
  </si>
  <si>
    <t>Прикладні проблеми психодіагностики</t>
  </si>
  <si>
    <t>ОК 2.6</t>
  </si>
  <si>
    <t>ПР 1</t>
  </si>
  <si>
    <t>Педагогічна практика</t>
  </si>
  <si>
    <t>ПР 2</t>
  </si>
  <si>
    <t>Переддипломна практика</t>
  </si>
  <si>
    <t>Комплексний атестаційний екзамен</t>
  </si>
  <si>
    <t>Магістерська кваліфікаційна робота</t>
  </si>
  <si>
    <t>Захист магістерської кваліфікаційної роботи</t>
  </si>
  <si>
    <t>Всього ОК за циклом професійної підготовки</t>
  </si>
  <si>
    <t>2.2. Вибіркові компоненти освітньої програми</t>
  </si>
  <si>
    <t>Всього ВК за циклом професійної підготовки</t>
  </si>
  <si>
    <t>ВК 2.1</t>
  </si>
  <si>
    <t>Дисципліни вільного вибору студентів із циклу професійної підготовки</t>
  </si>
  <si>
    <t>ВК 2.2</t>
  </si>
  <si>
    <t>ВК 2.3</t>
  </si>
  <si>
    <t>ВК 2.4</t>
  </si>
  <si>
    <t>Всього за циклом професійної підготовки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</si>
  <si>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</si>
  <si>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</si>
  <si>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</si>
  <si>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</si>
  <si>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</si>
  <si>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Кількість курсових і дипломних проєктів</t>
  </si>
  <si>
    <t>Кількість курсових робіт</t>
  </si>
  <si>
    <t>ПОГОДЖЕНО</t>
  </si>
  <si>
    <t>Проректор з освітньої</t>
  </si>
  <si>
    <t>діяльності</t>
  </si>
  <si>
    <t>Голова Науково-методичного об'єднання</t>
  </si>
  <si>
    <t>___________ Оксана КОЛЯДА</t>
  </si>
  <si>
    <t>з психології</t>
  </si>
  <si>
    <t>______________ Вікторія НАЙЧУК</t>
  </si>
  <si>
    <t>Начальник відділу методичної роботи</t>
  </si>
  <si>
    <t>______________Вікторія БАУЛА</t>
  </si>
  <si>
    <t>Відкритий міжнародний університет розвитку людини "Україна"</t>
  </si>
  <si>
    <t>"Затверджую"</t>
  </si>
  <si>
    <t>Затверджено</t>
  </si>
  <si>
    <t>Президент Відкритого</t>
  </si>
  <si>
    <t xml:space="preserve">рішенням Вченої ради Відкритого </t>
  </si>
  <si>
    <t>міжнародного університету</t>
  </si>
  <si>
    <t>Н А В Ч А Л Ь Н И Й    П Л А Н</t>
  </si>
  <si>
    <t>розвитку людини "Україна"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</si>
  <si>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магістра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(другий рівень вищої освіти)</t>
    </r>
  </si>
  <si>
    <t>________________ Петро ТАЛАНЧУК</t>
  </si>
  <si>
    <t xml:space="preserve">ЗА ОСВІТНЬО-ПРОФЕСІЙНОЮ ПРОГРАМОЮ </t>
  </si>
  <si>
    <r>
      <t xml:space="preserve">кваліфікація: </t>
    </r>
    <r>
      <rPr>
        <b/>
        <sz val="11"/>
        <rFont val="Times New Roman"/>
        <family val="1"/>
        <charset val="204"/>
      </rPr>
      <t>магістр психології</t>
    </r>
  </si>
  <si>
    <t xml:space="preserve">                                                                                     </t>
  </si>
  <si>
    <r>
      <t xml:space="preserve">Строк навчання: </t>
    </r>
    <r>
      <rPr>
        <b/>
        <sz val="11"/>
        <rFont val="Times New Roman"/>
        <family val="1"/>
        <charset val="204"/>
      </rPr>
      <t>1 рік 6 місяців</t>
    </r>
  </si>
  <si>
    <t>на основі першого (бакалаврського) рівня вищої освіти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</si>
  <si>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</si>
  <si>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</si>
  <si>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</si>
  <si>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</si>
  <si>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</si>
  <si>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</si>
  <si>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</si>
  <si>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</si>
  <si>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</si>
  <si>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</si>
  <si>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</si>
  <si>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</si>
  <si>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</si>
  <si>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</si>
  <si>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</si>
  <si>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 xml:space="preserve">Т </t>
  </si>
  <si>
    <t>С</t>
  </si>
  <si>
    <t>К</t>
  </si>
  <si>
    <t>П</t>
  </si>
  <si>
    <t>II</t>
  </si>
  <si>
    <t>М</t>
  </si>
  <si>
    <t>Е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</si>
  <si>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</si>
  <si>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</si>
  <si>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– теоретичне навчання; </t>
  </si>
  <si>
    <t xml:space="preserve">С </t>
  </si>
  <si>
    <t xml:space="preserve">– екзаменаційна сесія; </t>
  </si>
  <si>
    <t xml:space="preserve">П </t>
  </si>
  <si>
    <t xml:space="preserve">– практика; </t>
  </si>
  <si>
    <t xml:space="preserve">К </t>
  </si>
  <si>
    <t xml:space="preserve">– канікули; </t>
  </si>
  <si>
    <t xml:space="preserve">Е </t>
  </si>
  <si>
    <t xml:space="preserve">– складання випускового екзамену; </t>
  </si>
  <si>
    <t xml:space="preserve">З </t>
  </si>
  <si>
    <t xml:space="preserve">– захист дипломного проєкту (роботи). </t>
  </si>
  <si>
    <t xml:space="preserve">– підготовка до магістерської роботи; 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</si>
  <si>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</si>
  <si>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</si>
  <si>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</si>
  <si>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</si>
  <si>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</si>
  <si>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</si>
  <si>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Виконання дипломного проєкту 
(роботи)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</si>
  <si>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</si>
  <si>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</si>
  <si>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</si>
  <si>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</si>
  <si>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</si>
  <si>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</si>
  <si>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</t>
  </si>
  <si>
    <t>Форма атестації (іспит, дипломний проєкт (робота))</t>
  </si>
  <si>
    <t>Педагогічна</t>
  </si>
  <si>
    <t>Переддипломна</t>
  </si>
  <si>
    <t>Разом</t>
  </si>
  <si>
    <t xml:space="preserve">Захист </t>
  </si>
  <si>
    <t>Актуальні проблеми психології розвитку, Прикладні проблеми психодіагностики, Психологічне консультування та психотерапія, Психологія стресу і кризових станів, Психологія творчості</t>
  </si>
  <si>
    <t>протокол № 3</t>
  </si>
  <si>
    <t>Директор Вінницького соціально-економічного інституту</t>
  </si>
  <si>
    <t>______________ Ганна ДАВИДЕНКО</t>
  </si>
  <si>
    <t>Завідувач кафедри психології</t>
  </si>
  <si>
    <t>______________ Ніна ЛЄСНІЧЕНКО</t>
  </si>
  <si>
    <r>
      <t xml:space="preserve">за спеціальністю </t>
    </r>
    <r>
      <rPr>
        <b/>
        <sz val="11"/>
        <rFont val="Times New Roman"/>
        <family val="1"/>
        <charset val="204"/>
      </rPr>
      <t>С4 Психологія</t>
    </r>
  </si>
  <si>
    <t>"24" квітня 2025 року</t>
  </si>
  <si>
    <t>від "24" квітня 2025 року</t>
  </si>
  <si>
    <t>І . ГРАФІК ОСВІТНЬОГО ПРОЦЕСУ</t>
  </si>
  <si>
    <t>V. ПЛАН ОСВІТНЬОГО ПРОЦЕСУ</t>
  </si>
  <si>
    <t>"8"  квітня 2025 р.</t>
  </si>
  <si>
    <t>"11"  квітня 2025 р.</t>
  </si>
  <si>
    <t>"17"  квітня 2025 р.</t>
  </si>
  <si>
    <t>Вінницький соцільно-економічний інститут</t>
  </si>
  <si>
    <t>"12"  березня 2025 р.</t>
  </si>
  <si>
    <r>
      <t xml:space="preserve">з галузі знань </t>
    </r>
    <r>
      <rPr>
        <b/>
        <sz val="11"/>
        <rFont val="Times New Roman"/>
        <family val="1"/>
        <charset val="204"/>
      </rPr>
      <t>С Соціальні науки, журналістика, інформація та міжнародні відносини</t>
    </r>
  </si>
  <si>
    <t>Рекомендована кількість годин на тиждень</t>
  </si>
  <si>
    <r>
      <t xml:space="preserve">Форма здобуття освіти: </t>
    </r>
    <r>
      <rPr>
        <b/>
        <sz val="11"/>
        <rFont val="Times New Roman"/>
        <family val="1"/>
        <charset val="204"/>
      </rPr>
      <t>денна, мережева</t>
    </r>
  </si>
  <si>
    <r>
      <t xml:space="preserve">Українська та іноземна мова </t>
    </r>
    <r>
      <rPr>
        <sz val="11"/>
        <color rgb="FFFF0000"/>
        <rFont val="Times New Roman"/>
        <family val="1"/>
        <charset val="204"/>
      </rPr>
      <t>для академічного і професійного спілкування</t>
    </r>
  </si>
  <si>
    <r>
      <t>Методологія наукових психологічних досліджень та грантов</t>
    </r>
    <r>
      <rPr>
        <sz val="11"/>
        <color rgb="FFFF0000"/>
        <rFont val="Times New Roman"/>
        <family val="1"/>
        <charset val="204"/>
      </rPr>
      <t>а</t>
    </r>
    <r>
      <rPr>
        <sz val="11"/>
        <color rgb="FF000099"/>
        <rFont val="Times New Roman"/>
        <family val="1"/>
        <charset val="204"/>
      </rPr>
      <t xml:space="preserve"> діяльн</t>
    </r>
    <r>
      <rPr>
        <sz val="11"/>
        <color rgb="FFFF0000"/>
        <rFont val="Times New Roman"/>
        <family val="1"/>
        <charset val="204"/>
      </rPr>
      <t>і</t>
    </r>
    <r>
      <rPr>
        <sz val="11"/>
        <color rgb="FF000099"/>
        <rFont val="Times New Roman"/>
        <family val="1"/>
        <charset val="204"/>
      </rPr>
      <t>ст</t>
    </r>
    <r>
      <rPr>
        <sz val="11"/>
        <color rgb="FFFF0000"/>
        <rFont val="Times New Roman"/>
        <family val="1"/>
        <charset val="204"/>
      </rPr>
      <t>ь</t>
    </r>
  </si>
  <si>
    <r>
      <t xml:space="preserve">Методика викладання в умовах інклюзивного навчання у вищій </t>
    </r>
    <r>
      <rPr>
        <sz val="11"/>
        <color rgb="FFFF0000"/>
        <rFont val="Times New Roman"/>
        <family val="1"/>
        <charset val="204"/>
      </rPr>
      <t>школ</t>
    </r>
    <r>
      <rPr>
        <sz val="11"/>
        <color rgb="FF000099"/>
        <rFont val="Times New Roman"/>
        <family val="1"/>
        <charset val="204"/>
      </rPr>
      <t xml:space="preserve">і </t>
    </r>
    <r>
      <rPr>
        <sz val="11"/>
        <color rgb="FFFF0000"/>
        <rFont val="Times New Roman"/>
        <family val="1"/>
        <charset val="204"/>
      </rPr>
      <t>та організації просвітницької діяльності</t>
    </r>
  </si>
  <si>
    <t>Професійна етика і нормативно-правове забезпечення роботи психолога</t>
  </si>
  <si>
    <t>ОК 2.7</t>
  </si>
  <si>
    <r>
      <t xml:space="preserve">Актуальні проблеми психології розвитку </t>
    </r>
    <r>
      <rPr>
        <sz val="11"/>
        <color rgb="FFFF0000"/>
        <rFont val="Times New Roman"/>
        <family val="1"/>
        <charset val="204"/>
      </rPr>
      <t>і саморозвитку</t>
    </r>
  </si>
  <si>
    <t xml:space="preserve"> </t>
  </si>
  <si>
    <t>Управління інноваційними проєктами і командами</t>
  </si>
  <si>
    <t>ОК 2.8</t>
  </si>
  <si>
    <t>Психологія</t>
  </si>
  <si>
    <t>Psychology</t>
  </si>
  <si>
    <r>
      <rPr>
        <b/>
        <sz val="10"/>
        <rFont val="Times New Roman"/>
        <family val="1"/>
        <charset val="204"/>
      </rPr>
      <t>Рік вступу:</t>
    </r>
    <r>
      <rPr>
        <sz val="10"/>
        <rFont val="Times New Roman"/>
        <family val="1"/>
        <charset val="204"/>
      </rPr>
      <t xml:space="preserve"> 2025-2026 н.р.</t>
    </r>
  </si>
  <si>
    <t>ID 78225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</si>
</sst>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\2\.0"/>
    <numFmt numFmtId="166" formatCode="0.0"/>
    <numFmt numFmtId="167" formatCode="\3\.0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1"/>
      <color theme="9" tint="-0.499984740745262"/>
      <name val="Calibri"/>
      <family val="2"/>
      <charset val="204"/>
      <scheme val="minor"/>
    </font>
    <font>
      <b/>
      <sz val="12"/>
      <color indexed="58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6" tint="-0.499984740745262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3300"/>
      <name val="Times New Roman"/>
      <family val="1"/>
      <charset val="204"/>
    </font>
    <font>
      <sz val="11"/>
      <color rgb="FF003300"/>
      <name val="Times New Roman"/>
      <family val="1"/>
      <charset val="204"/>
    </font>
    <font>
      <sz val="11"/>
      <color rgb="FF974706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99"/>
      <name val="Times New Roman"/>
      <family val="1"/>
      <charset val="204"/>
    </font>
    <font>
      <sz val="11"/>
      <color rgb="FF000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>
      <protection locked="0"/>
    </xf>
    <xf numFmtId="0" fontId="37" fillId="0" borderId="0">
      <protection locked="0"/>
    </xf>
    <xf numFmtId="0" fontId="37" fillId="0" borderId="0"/>
  </cellStyleXfs>
  <cellXfs count="502">
    <xf numFmtId="0" fontId="0" fillId="0" borderId="0" xfId="0"/>
    <xf numFmtId="0" fontId="13" fillId="0" borderId="23" xfId="2" applyFont="1" applyFill="1" applyBorder="1" applyAlignment="1">
      <alignment horizontal="center" vertical="center" wrapText="1"/>
      <protection locked="0"/>
    </xf>
    <xf numFmtId="0" fontId="13" fillId="0" borderId="24" xfId="2" applyFont="1" applyFill="1" applyBorder="1" applyAlignment="1">
      <alignment horizontal="center" vertical="center" wrapText="1"/>
      <protection locked="0"/>
    </xf>
    <xf numFmtId="0" fontId="13" fillId="0" borderId="49" xfId="2" applyFont="1" applyFill="1" applyBorder="1" applyAlignment="1">
      <alignment horizontal="center" vertical="center" wrapText="1"/>
      <protection locked="0"/>
    </xf>
    <xf numFmtId="0" fontId="16" fillId="0" borderId="14" xfId="2" applyNumberFormat="1" applyFont="1" applyFill="1" applyBorder="1" applyAlignment="1">
      <alignment horizontal="center" vertical="center"/>
      <protection locked="0"/>
    </xf>
    <xf numFmtId="0" fontId="16" fillId="0" borderId="14" xfId="2" applyFont="1" applyFill="1" applyBorder="1" applyAlignment="1">
      <alignment horizontal="center" vertical="center"/>
      <protection locked="0"/>
    </xf>
    <xf numFmtId="0" fontId="16" fillId="0" borderId="14" xfId="2" applyFont="1" applyFill="1" applyBorder="1" applyAlignment="1" applyProtection="1">
      <alignment horizontal="center" vertical="center"/>
    </xf>
    <xf numFmtId="0" fontId="15" fillId="0" borderId="21" xfId="2" applyFont="1" applyFill="1" applyBorder="1" applyAlignment="1" applyProtection="1">
      <alignment horizontal="center" vertical="center"/>
    </xf>
    <xf numFmtId="0" fontId="15" fillId="0" borderId="55" xfId="2" applyFont="1" applyFill="1" applyBorder="1" applyAlignment="1" applyProtection="1">
      <alignment horizontal="center" vertical="center"/>
    </xf>
    <xf numFmtId="1" fontId="17" fillId="0" borderId="49" xfId="2" applyNumberFormat="1" applyFont="1" applyFill="1" applyBorder="1" applyAlignment="1" applyProtection="1">
      <alignment horizontal="center" vertical="center"/>
    </xf>
    <xf numFmtId="1" fontId="17" fillId="0" borderId="21" xfId="2" applyNumberFormat="1" applyFont="1" applyFill="1" applyBorder="1" applyAlignment="1" applyProtection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" fontId="7" fillId="0" borderId="14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0" fontId="7" fillId="0" borderId="52" xfId="0" applyFont="1" applyFill="1" applyBorder="1" applyAlignment="1">
      <alignment vertical="center"/>
    </xf>
    <xf numFmtId="0" fontId="15" fillId="0" borderId="14" xfId="2" applyFont="1" applyFill="1" applyBorder="1" applyAlignment="1">
      <alignment horizontal="center" vertical="center"/>
      <protection locked="0"/>
    </xf>
    <xf numFmtId="0" fontId="15" fillId="0" borderId="15" xfId="2" applyFont="1" applyFill="1" applyBorder="1" applyAlignment="1">
      <alignment horizontal="center" vertical="center"/>
      <protection locked="0"/>
    </xf>
    <xf numFmtId="0" fontId="15" fillId="0" borderId="20" xfId="2" applyFont="1" applyFill="1" applyBorder="1" applyAlignment="1">
      <alignment horizontal="center" vertical="center"/>
      <protection locked="0"/>
    </xf>
    <xf numFmtId="1" fontId="15" fillId="0" borderId="38" xfId="2" applyNumberFormat="1" applyFont="1" applyFill="1" applyBorder="1" applyAlignment="1">
      <alignment horizontal="center" vertical="center"/>
      <protection locked="0"/>
    </xf>
    <xf numFmtId="0" fontId="15" fillId="0" borderId="21" xfId="2" applyFont="1" applyFill="1" applyBorder="1" applyAlignment="1">
      <alignment horizontal="center" vertical="center"/>
      <protection locked="0"/>
    </xf>
    <xf numFmtId="1" fontId="15" fillId="0" borderId="19" xfId="2" applyNumberFormat="1" applyFont="1" applyFill="1" applyBorder="1" applyAlignment="1">
      <alignment horizontal="center" vertical="center"/>
      <protection locked="0"/>
    </xf>
    <xf numFmtId="0" fontId="16" fillId="0" borderId="12" xfId="2" applyFont="1" applyFill="1" applyBorder="1" applyAlignment="1">
      <alignment horizontal="center" vertical="center"/>
      <protection locked="0"/>
    </xf>
    <xf numFmtId="0" fontId="15" fillId="0" borderId="12" xfId="2" applyFont="1" applyFill="1" applyBorder="1" applyAlignment="1">
      <alignment horizontal="center" vertical="center"/>
      <protection locked="0"/>
    </xf>
    <xf numFmtId="0" fontId="15" fillId="0" borderId="25" xfId="2" applyFont="1" applyFill="1" applyBorder="1" applyAlignment="1">
      <alignment horizontal="center" vertical="center"/>
      <protection locked="0"/>
    </xf>
    <xf numFmtId="1" fontId="15" fillId="0" borderId="16" xfId="2" applyNumberFormat="1" applyFont="1" applyFill="1" applyBorder="1" applyAlignment="1">
      <alignment horizontal="center" vertical="center"/>
      <protection locked="0"/>
    </xf>
    <xf numFmtId="0" fontId="15" fillId="0" borderId="63" xfId="2" applyFont="1" applyFill="1" applyBorder="1" applyAlignment="1">
      <alignment horizontal="center" vertical="center"/>
      <protection locked="0"/>
    </xf>
    <xf numFmtId="0" fontId="7" fillId="0" borderId="14" xfId="2" applyFont="1" applyFill="1" applyBorder="1" applyAlignment="1" applyProtection="1">
      <alignment horizontal="center" vertical="center"/>
    </xf>
    <xf numFmtId="0" fontId="22" fillId="0" borderId="14" xfId="2" applyFont="1" applyFill="1" applyBorder="1" applyAlignment="1" applyProtection="1">
      <alignment horizontal="center" vertical="center"/>
    </xf>
    <xf numFmtId="0" fontId="11" fillId="0" borderId="48" xfId="2" applyFont="1" applyFill="1" applyBorder="1" applyAlignment="1">
      <alignment horizontal="center" vertical="center" wrapText="1"/>
      <protection locked="0"/>
    </xf>
    <xf numFmtId="0" fontId="11" fillId="0" borderId="23" xfId="2" applyFont="1" applyFill="1" applyBorder="1" applyAlignment="1">
      <alignment horizontal="center" vertical="center" wrapText="1"/>
      <protection locked="0"/>
    </xf>
    <xf numFmtId="0" fontId="11" fillId="0" borderId="24" xfId="2" applyFont="1" applyFill="1" applyBorder="1" applyAlignment="1">
      <alignment horizontal="center" vertical="center" wrapText="1"/>
      <protection locked="0"/>
    </xf>
    <xf numFmtId="0" fontId="24" fillId="0" borderId="45" xfId="0" applyFont="1" applyFill="1" applyBorder="1" applyAlignment="1">
      <alignment horizontal="center" vertical="center" wrapText="1"/>
    </xf>
    <xf numFmtId="0" fontId="11" fillId="0" borderId="45" xfId="2" applyFont="1" applyFill="1" applyBorder="1" applyAlignment="1">
      <alignment horizontal="center" vertical="center" wrapText="1"/>
      <protection locked="0"/>
    </xf>
    <xf numFmtId="0" fontId="11" fillId="0" borderId="14" xfId="2" applyFont="1" applyFill="1" applyBorder="1" applyAlignment="1">
      <alignment horizontal="center" vertical="center" wrapText="1"/>
      <protection locked="0"/>
    </xf>
    <xf numFmtId="0" fontId="11" fillId="0" borderId="15" xfId="2" applyFont="1" applyFill="1" applyBorder="1" applyAlignment="1">
      <alignment horizontal="center" vertical="center" wrapText="1"/>
      <protection locked="0"/>
    </xf>
    <xf numFmtId="0" fontId="24" fillId="0" borderId="48" xfId="0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  <protection locked="0"/>
    </xf>
    <xf numFmtId="0" fontId="11" fillId="0" borderId="13" xfId="2" applyFont="1" applyFill="1" applyBorder="1" applyAlignment="1">
      <alignment horizontal="center" vertical="center" wrapText="1"/>
      <protection locked="0"/>
    </xf>
    <xf numFmtId="0" fontId="11" fillId="0" borderId="22" xfId="2" applyFont="1" applyFill="1" applyBorder="1" applyAlignment="1">
      <alignment horizontal="center" vertical="center" wrapText="1"/>
      <protection locked="0"/>
    </xf>
    <xf numFmtId="0" fontId="24" fillId="0" borderId="17" xfId="0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left" vertical="center" wrapText="1"/>
      <protection locked="0"/>
    </xf>
    <xf numFmtId="0" fontId="16" fillId="0" borderId="9" xfId="2" applyFont="1" applyFill="1" applyBorder="1" applyAlignment="1">
      <alignment horizontal="left" vertical="center" wrapText="1"/>
      <protection locked="0"/>
    </xf>
    <xf numFmtId="0" fontId="2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1" fillId="2" borderId="0" xfId="0" applyFont="1" applyFill="1" applyAlignment="1"/>
    <xf numFmtId="0" fontId="3" fillId="2" borderId="0" xfId="0" applyFont="1" applyFill="1" applyAlignment="1"/>
    <xf numFmtId="0" fontId="29" fillId="2" borderId="0" xfId="0" applyFont="1" applyFill="1" applyAlignment="1">
      <alignment vertical="top"/>
    </xf>
    <xf numFmtId="0" fontId="30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/>
    <xf numFmtId="0" fontId="21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right" vertical="center"/>
    </xf>
    <xf numFmtId="0" fontId="38" fillId="2" borderId="0" xfId="0" applyFont="1" applyFill="1" applyAlignment="1"/>
    <xf numFmtId="0" fontId="30" fillId="2" borderId="0" xfId="0" applyFont="1" applyFill="1" applyAlignment="1"/>
    <xf numFmtId="0" fontId="3" fillId="0" borderId="5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2" borderId="50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16" fillId="2" borderId="0" xfId="2" applyFont="1" applyFill="1" applyBorder="1" applyAlignment="1" applyProtection="1">
      <alignment vertical="center" wrapText="1" shrinkToFit="1"/>
    </xf>
    <xf numFmtId="0" fontId="39" fillId="2" borderId="0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/>
    </xf>
    <xf numFmtId="0" fontId="30" fillId="2" borderId="23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/>
    </xf>
    <xf numFmtId="0" fontId="3" fillId="2" borderId="14" xfId="0" applyFont="1" applyFill="1" applyBorder="1" applyAlignment="1"/>
    <xf numFmtId="0" fontId="40" fillId="2" borderId="0" xfId="0" applyFont="1" applyFill="1" applyAlignment="1"/>
    <xf numFmtId="0" fontId="40" fillId="2" borderId="0" xfId="0" applyFont="1" applyFill="1" applyBorder="1" applyAlignment="1"/>
    <xf numFmtId="0" fontId="30" fillId="2" borderId="0" xfId="0" applyFont="1" applyFill="1" applyBorder="1" applyAlignment="1"/>
    <xf numFmtId="0" fontId="39" fillId="2" borderId="56" xfId="0" applyFont="1" applyFill="1" applyBorder="1" applyAlignment="1">
      <alignment horizontal="center" vertical="center" textRotation="90" wrapText="1"/>
    </xf>
    <xf numFmtId="0" fontId="39" fillId="2" borderId="0" xfId="0" applyFont="1" applyFill="1" applyBorder="1" applyAlignment="1">
      <alignment horizontal="center" vertical="center" textRotation="90" wrapText="1"/>
    </xf>
    <xf numFmtId="0" fontId="39" fillId="2" borderId="45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/>
    </xf>
    <xf numFmtId="0" fontId="39" fillId="2" borderId="50" xfId="0" applyFont="1" applyFill="1" applyBorder="1" applyAlignment="1">
      <alignment horizontal="center" vertical="center"/>
    </xf>
    <xf numFmtId="166" fontId="17" fillId="0" borderId="55" xfId="2" applyNumberFormat="1" applyFont="1" applyFill="1" applyBorder="1" applyAlignment="1" applyProtection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28" fillId="4" borderId="0" xfId="0" applyFont="1" applyFill="1" applyAlignment="1"/>
    <xf numFmtId="0" fontId="28" fillId="4" borderId="0" xfId="0" applyFont="1" applyFill="1" applyBorder="1" applyAlignment="1">
      <alignment vertical="center"/>
    </xf>
    <xf numFmtId="0" fontId="21" fillId="0" borderId="73" xfId="4" applyFont="1" applyFill="1" applyBorder="1" applyAlignment="1">
      <alignment horizontal="centerContinuous"/>
    </xf>
    <xf numFmtId="0" fontId="21" fillId="0" borderId="58" xfId="4" applyFont="1" applyFill="1" applyBorder="1" applyAlignment="1">
      <alignment horizontal="centerContinuous"/>
    </xf>
    <xf numFmtId="0" fontId="21" fillId="0" borderId="78" xfId="4" applyFont="1" applyFill="1" applyBorder="1" applyAlignment="1">
      <alignment horizontal="centerContinuous"/>
    </xf>
    <xf numFmtId="0" fontId="21" fillId="0" borderId="61" xfId="4" applyFont="1" applyFill="1" applyBorder="1" applyAlignment="1">
      <alignment horizontal="centerContinuous"/>
    </xf>
    <xf numFmtId="0" fontId="21" fillId="0" borderId="59" xfId="4" applyFont="1" applyFill="1" applyBorder="1" applyAlignment="1">
      <alignment horizontal="centerContinuous"/>
    </xf>
    <xf numFmtId="0" fontId="21" fillId="0" borderId="69" xfId="4" applyFont="1" applyFill="1" applyBorder="1" applyAlignment="1">
      <alignment horizontal="centerContinuous"/>
    </xf>
    <xf numFmtId="0" fontId="21" fillId="0" borderId="57" xfId="4" applyFont="1" applyFill="1" applyBorder="1" applyAlignment="1">
      <alignment horizontal="centerContinuous"/>
    </xf>
    <xf numFmtId="0" fontId="21" fillId="0" borderId="58" xfId="4" applyFont="1" applyFill="1" applyBorder="1" applyAlignment="1">
      <alignment horizontal="center"/>
    </xf>
    <xf numFmtId="0" fontId="21" fillId="0" borderId="61" xfId="4" applyFont="1" applyFill="1" applyBorder="1" applyAlignment="1">
      <alignment horizontal="center"/>
    </xf>
    <xf numFmtId="0" fontId="3" fillId="4" borderId="56" xfId="4" applyFont="1" applyFill="1" applyBorder="1" applyAlignment="1">
      <alignment horizontal="center" vertical="center"/>
    </xf>
    <xf numFmtId="0" fontId="3" fillId="4" borderId="9" xfId="4" applyFont="1" applyFill="1" applyBorder="1" applyAlignment="1">
      <alignment horizontal="center" vertical="center"/>
    </xf>
    <xf numFmtId="0" fontId="3" fillId="4" borderId="4" xfId="4" applyFont="1" applyFill="1" applyBorder="1" applyAlignment="1">
      <alignment horizontal="center" vertical="center"/>
    </xf>
    <xf numFmtId="0" fontId="3" fillId="4" borderId="10" xfId="4" applyFont="1" applyFill="1" applyBorder="1" applyAlignment="1">
      <alignment horizontal="center" vertical="center"/>
    </xf>
    <xf numFmtId="0" fontId="3" fillId="4" borderId="8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4" borderId="17" xfId="4" applyFont="1" applyFill="1" applyBorder="1" applyAlignment="1">
      <alignment horizontal="center" vertical="center"/>
    </xf>
    <xf numFmtId="0" fontId="3" fillId="4" borderId="13" xfId="4" applyFont="1" applyFill="1" applyBorder="1" applyAlignment="1">
      <alignment horizontal="center" vertical="center"/>
    </xf>
    <xf numFmtId="0" fontId="3" fillId="4" borderId="76" xfId="4" applyFont="1" applyFill="1" applyBorder="1" applyAlignment="1">
      <alignment horizontal="center" vertical="center"/>
    </xf>
    <xf numFmtId="0" fontId="3" fillId="4" borderId="65" xfId="4" applyFont="1" applyFill="1" applyBorder="1" applyAlignment="1">
      <alignment horizontal="center" vertical="center"/>
    </xf>
    <xf numFmtId="0" fontId="3" fillId="4" borderId="70" xfId="4" applyFont="1" applyFill="1" applyBorder="1" applyAlignment="1">
      <alignment horizontal="center" vertical="center"/>
    </xf>
    <xf numFmtId="0" fontId="3" fillId="4" borderId="75" xfId="4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  <protection locked="0"/>
    </xf>
    <xf numFmtId="1" fontId="17" fillId="0" borderId="23" xfId="2" applyNumberFormat="1" applyFont="1" applyFill="1" applyBorder="1" applyAlignment="1" applyProtection="1">
      <alignment horizontal="center" vertical="center"/>
    </xf>
    <xf numFmtId="1" fontId="11" fillId="0" borderId="14" xfId="2" applyNumberFormat="1" applyFont="1" applyFill="1" applyBorder="1" applyAlignment="1">
      <alignment horizontal="center" vertical="center" wrapText="1"/>
      <protection locked="0"/>
    </xf>
    <xf numFmtId="1" fontId="15" fillId="0" borderId="14" xfId="2" applyNumberFormat="1" applyFont="1" applyFill="1" applyBorder="1" applyAlignment="1">
      <alignment horizontal="center" vertical="center"/>
      <protection locked="0"/>
    </xf>
    <xf numFmtId="1" fontId="15" fillId="0" borderId="15" xfId="2" applyNumberFormat="1" applyFont="1" applyFill="1" applyBorder="1" applyAlignment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1" fontId="17" fillId="0" borderId="14" xfId="2" applyNumberFormat="1" applyFont="1" applyFill="1" applyBorder="1" applyAlignment="1" applyProtection="1">
      <alignment horizontal="center" vertical="center"/>
    </xf>
    <xf numFmtId="0" fontId="17" fillId="0" borderId="16" xfId="2" applyFont="1" applyFill="1" applyBorder="1" applyAlignment="1">
      <alignment horizontal="center" vertical="center"/>
      <protection locked="0"/>
    </xf>
    <xf numFmtId="1" fontId="15" fillId="0" borderId="12" xfId="2" applyNumberFormat="1" applyFont="1" applyFill="1" applyBorder="1" applyAlignment="1">
      <alignment horizontal="center" vertical="center"/>
      <protection locked="0"/>
    </xf>
    <xf numFmtId="1" fontId="15" fillId="0" borderId="0" xfId="2" applyNumberFormat="1" applyFont="1" applyFill="1" applyBorder="1" applyAlignment="1">
      <alignment horizontal="center" vertical="center"/>
      <protection locked="0"/>
    </xf>
    <xf numFmtId="164" fontId="6" fillId="0" borderId="39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 applyProtection="1">
      <alignment horizontal="right" vertical="center" wrapText="1"/>
      <protection locked="0"/>
    </xf>
    <xf numFmtId="0" fontId="6" fillId="0" borderId="40" xfId="0" applyFont="1" applyFill="1" applyBorder="1" applyAlignment="1">
      <alignment horizontal="center" vertical="center"/>
    </xf>
    <xf numFmtId="1" fontId="6" fillId="0" borderId="41" xfId="0" applyNumberFormat="1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40" xfId="0" applyNumberFormat="1" applyFont="1" applyFill="1" applyBorder="1" applyAlignment="1">
      <alignment horizontal="center" vertical="center"/>
    </xf>
    <xf numFmtId="1" fontId="6" fillId="0" borderId="43" xfId="0" applyNumberFormat="1" applyFont="1" applyFill="1" applyBorder="1" applyAlignment="1">
      <alignment horizontal="center" vertical="center"/>
    </xf>
    <xf numFmtId="1" fontId="6" fillId="0" borderId="44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10" fillId="0" borderId="42" xfId="0" applyFont="1" applyFill="1" applyBorder="1" applyAlignment="1">
      <alignment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2" fontId="1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</xf>
    <xf numFmtId="0" fontId="14" fillId="0" borderId="38" xfId="2" applyFont="1" applyFill="1" applyBorder="1" applyAlignment="1">
      <alignment horizontal="center" vertical="center" wrapText="1"/>
      <protection locked="0"/>
    </xf>
    <xf numFmtId="1" fontId="13" fillId="0" borderId="46" xfId="2" applyNumberFormat="1" applyFont="1" applyFill="1" applyBorder="1" applyAlignment="1" applyProtection="1">
      <alignment horizontal="center" vertical="center"/>
    </xf>
    <xf numFmtId="1" fontId="41" fillId="0" borderId="23" xfId="2" applyNumberFormat="1" applyFont="1" applyFill="1" applyBorder="1" applyAlignment="1" applyProtection="1">
      <alignment horizontal="center" vertical="center"/>
    </xf>
    <xf numFmtId="1" fontId="13" fillId="0" borderId="47" xfId="2" applyNumberFormat="1" applyFont="1" applyFill="1" applyBorder="1" applyAlignment="1">
      <alignment horizontal="center" vertical="center"/>
      <protection locked="0"/>
    </xf>
    <xf numFmtId="0" fontId="13" fillId="0" borderId="48" xfId="2" applyFont="1" applyFill="1" applyBorder="1" applyAlignment="1">
      <alignment horizontal="center" vertical="center" wrapText="1"/>
      <protection locked="0"/>
    </xf>
    <xf numFmtId="9" fontId="3" fillId="0" borderId="0" xfId="1" applyFont="1" applyFill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64" fontId="4" fillId="0" borderId="39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" fontId="4" fillId="0" borderId="41" xfId="0" applyNumberFormat="1" applyFont="1" applyFill="1" applyBorder="1" applyAlignment="1">
      <alignment horizontal="center" vertical="center"/>
    </xf>
    <xf numFmtId="1" fontId="4" fillId="0" borderId="39" xfId="0" applyNumberFormat="1" applyFont="1" applyFill="1" applyBorder="1" applyAlignment="1">
      <alignment horizontal="center" vertical="center"/>
    </xf>
    <xf numFmtId="1" fontId="4" fillId="0" borderId="40" xfId="0" applyNumberFormat="1" applyFont="1" applyFill="1" applyBorder="1" applyAlignment="1">
      <alignment horizontal="center" vertical="center"/>
    </xf>
    <xf numFmtId="1" fontId="4" fillId="0" borderId="37" xfId="0" applyNumberFormat="1" applyFont="1" applyFill="1" applyBorder="1" applyAlignment="1">
      <alignment horizontal="center" vertical="center"/>
    </xf>
    <xf numFmtId="1" fontId="4" fillId="0" borderId="44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2" applyFont="1" applyFill="1" applyBorder="1" applyAlignment="1" applyProtection="1">
      <alignment horizontal="left" vertical="center" wrapText="1" shrinkToFit="1"/>
    </xf>
    <xf numFmtId="0" fontId="15" fillId="0" borderId="15" xfId="2" applyFont="1" applyFill="1" applyBorder="1" applyAlignment="1" applyProtection="1">
      <alignment horizontal="center" vertical="center"/>
    </xf>
    <xf numFmtId="0" fontId="17" fillId="0" borderId="19" xfId="2" applyFont="1" applyFill="1" applyBorder="1" applyAlignment="1" applyProtection="1">
      <alignment horizontal="center" vertical="center"/>
    </xf>
    <xf numFmtId="1" fontId="15" fillId="0" borderId="14" xfId="2" applyNumberFormat="1" applyFont="1" applyFill="1" applyBorder="1" applyAlignment="1" applyProtection="1">
      <alignment horizontal="center" vertical="center"/>
    </xf>
    <xf numFmtId="1" fontId="15" fillId="0" borderId="15" xfId="2" applyNumberFormat="1" applyFont="1" applyFill="1" applyBorder="1" applyAlignment="1" applyProtection="1">
      <alignment horizontal="center" vertical="center"/>
    </xf>
    <xf numFmtId="0" fontId="16" fillId="0" borderId="45" xfId="2" applyFont="1" applyFill="1" applyBorder="1" applyAlignment="1" applyProtection="1">
      <alignment horizontal="center" vertical="center"/>
    </xf>
    <xf numFmtId="2" fontId="1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2" applyFont="1" applyFill="1" applyBorder="1" applyAlignment="1" applyProtection="1">
      <alignment horizontal="center" vertical="center"/>
    </xf>
    <xf numFmtId="0" fontId="15" fillId="0" borderId="22" xfId="2" applyFont="1" applyFill="1" applyBorder="1" applyAlignment="1" applyProtection="1">
      <alignment horizontal="center" vertical="center"/>
    </xf>
    <xf numFmtId="0" fontId="17" fillId="0" borderId="54" xfId="2" applyFont="1" applyFill="1" applyBorder="1" applyAlignment="1" applyProtection="1">
      <alignment horizontal="center" vertical="center"/>
    </xf>
    <xf numFmtId="0" fontId="15" fillId="0" borderId="51" xfId="2" applyFont="1" applyFill="1" applyBorder="1" applyAlignment="1">
      <alignment horizontal="center" vertical="center"/>
      <protection locked="0"/>
    </xf>
    <xf numFmtId="1" fontId="17" fillId="0" borderId="52" xfId="2" applyNumberFormat="1" applyFont="1" applyFill="1" applyBorder="1" applyAlignment="1" applyProtection="1">
      <alignment horizontal="center" vertical="center"/>
    </xf>
    <xf numFmtId="1" fontId="15" fillId="0" borderId="52" xfId="2" applyNumberFormat="1" applyFont="1" applyFill="1" applyBorder="1" applyAlignment="1" applyProtection="1">
      <alignment horizontal="center" vertical="center"/>
    </xf>
    <xf numFmtId="1" fontId="15" fillId="0" borderId="54" xfId="2" applyNumberFormat="1" applyFont="1" applyFill="1" applyBorder="1" applyAlignment="1">
      <alignment horizontal="center" vertical="center"/>
      <protection locked="0"/>
    </xf>
    <xf numFmtId="0" fontId="16" fillId="0" borderId="50" xfId="2" applyFont="1" applyFill="1" applyBorder="1" applyAlignment="1" applyProtection="1">
      <alignment horizontal="center" vertical="center"/>
    </xf>
    <xf numFmtId="165" fontId="15" fillId="0" borderId="56" xfId="0" applyNumberFormat="1" applyFont="1" applyFill="1" applyBorder="1" applyAlignment="1" applyProtection="1">
      <alignment horizontal="center" vertical="center"/>
      <protection locked="0"/>
    </xf>
    <xf numFmtId="0" fontId="17" fillId="0" borderId="9" xfId="2" applyFont="1" applyFill="1" applyBorder="1" applyAlignment="1" applyProtection="1">
      <alignment horizontal="left" vertical="center"/>
    </xf>
    <xf numFmtId="0" fontId="17" fillId="0" borderId="9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horizontal="center" vertical="center"/>
    </xf>
    <xf numFmtId="0" fontId="17" fillId="0" borderId="67" xfId="2" applyFont="1" applyFill="1" applyBorder="1" applyAlignment="1">
      <alignment horizontal="center" vertical="center" wrapText="1"/>
      <protection locked="0"/>
    </xf>
    <xf numFmtId="0" fontId="15" fillId="0" borderId="46" xfId="2" applyFont="1" applyFill="1" applyBorder="1" applyAlignment="1">
      <alignment horizontal="center" vertical="center"/>
      <protection locked="0"/>
    </xf>
    <xf numFmtId="1" fontId="17" fillId="0" borderId="24" xfId="2" applyNumberFormat="1" applyFont="1" applyFill="1" applyBorder="1" applyAlignment="1" applyProtection="1">
      <alignment horizontal="center" vertical="center"/>
    </xf>
    <xf numFmtId="1" fontId="17" fillId="0" borderId="46" xfId="2" applyNumberFormat="1" applyFont="1" applyFill="1" applyBorder="1" applyAlignment="1" applyProtection="1">
      <alignment horizontal="center" vertical="center"/>
    </xf>
    <xf numFmtId="165" fontId="15" fillId="0" borderId="45" xfId="0" applyNumberFormat="1" applyFont="1" applyFill="1" applyBorder="1" applyAlignment="1" applyProtection="1">
      <alignment horizontal="center" vertical="center"/>
      <protection locked="0"/>
    </xf>
    <xf numFmtId="0" fontId="17" fillId="0" borderId="14" xfId="2" applyFont="1" applyFill="1" applyBorder="1" applyAlignment="1" applyProtection="1">
      <alignment horizontal="left" vertical="center"/>
    </xf>
    <xf numFmtId="0" fontId="17" fillId="0" borderId="14" xfId="2" applyFont="1" applyFill="1" applyBorder="1" applyAlignment="1" applyProtection="1">
      <alignment horizontal="center" vertical="center"/>
    </xf>
    <xf numFmtId="0" fontId="17" fillId="0" borderId="21" xfId="2" applyFont="1" applyFill="1" applyBorder="1" applyAlignment="1" applyProtection="1">
      <alignment horizontal="center" vertical="center"/>
    </xf>
    <xf numFmtId="0" fontId="17" fillId="0" borderId="68" xfId="2" applyFont="1" applyFill="1" applyBorder="1" applyAlignment="1">
      <alignment horizontal="center" vertical="center" wrapText="1"/>
      <protection locked="0"/>
    </xf>
    <xf numFmtId="1" fontId="17" fillId="0" borderId="15" xfId="2" applyNumberFormat="1" applyFont="1" applyFill="1" applyBorder="1" applyAlignment="1" applyProtection="1">
      <alignment horizontal="center" vertical="center"/>
    </xf>
    <xf numFmtId="1" fontId="17" fillId="0" borderId="20" xfId="2" applyNumberFormat="1" applyFont="1" applyFill="1" applyBorder="1" applyAlignment="1" applyProtection="1">
      <alignment horizontal="center" vertical="center"/>
    </xf>
    <xf numFmtId="0" fontId="17" fillId="0" borderId="14" xfId="2" applyFont="1" applyFill="1" applyBorder="1" applyAlignment="1">
      <alignment horizontal="left" vertical="center"/>
      <protection locked="0"/>
    </xf>
    <xf numFmtId="165" fontId="15" fillId="0" borderId="50" xfId="0" applyNumberFormat="1" applyFont="1" applyFill="1" applyBorder="1" applyAlignment="1" applyProtection="1">
      <alignment horizontal="center" vertical="center"/>
      <protection locked="0"/>
    </xf>
    <xf numFmtId="0" fontId="17" fillId="0" borderId="52" xfId="2" applyFont="1" applyFill="1" applyBorder="1" applyAlignment="1">
      <alignment horizontal="left" vertical="center"/>
      <protection locked="0"/>
    </xf>
    <xf numFmtId="0" fontId="17" fillId="0" borderId="52" xfId="2" applyFont="1" applyFill="1" applyBorder="1" applyAlignment="1" applyProtection="1">
      <alignment horizontal="center" vertical="center"/>
    </xf>
    <xf numFmtId="0" fontId="17" fillId="0" borderId="55" xfId="2" applyFont="1" applyFill="1" applyBorder="1" applyAlignment="1" applyProtection="1">
      <alignment horizontal="center" vertical="center"/>
    </xf>
    <xf numFmtId="1" fontId="17" fillId="0" borderId="79" xfId="2" applyNumberFormat="1" applyFont="1" applyFill="1" applyBorder="1" applyAlignment="1" applyProtection="1">
      <alignment horizontal="center" vertical="center"/>
    </xf>
    <xf numFmtId="1" fontId="17" fillId="0" borderId="53" xfId="2" applyNumberFormat="1" applyFont="1" applyFill="1" applyBorder="1" applyAlignment="1" applyProtection="1">
      <alignment horizontal="center" vertical="center"/>
    </xf>
    <xf numFmtId="166" fontId="17" fillId="0" borderId="51" xfId="2" applyNumberFormat="1" applyFont="1" applyFill="1" applyBorder="1" applyAlignment="1" applyProtection="1">
      <alignment horizontal="center" vertical="center"/>
    </xf>
    <xf numFmtId="166" fontId="17" fillId="0" borderId="52" xfId="2" applyNumberFormat="1" applyFont="1" applyFill="1" applyBorder="1" applyAlignment="1" applyProtection="1">
      <alignment horizontal="center" vertical="center"/>
    </xf>
    <xf numFmtId="165" fontId="17" fillId="0" borderId="73" xfId="0" applyNumberFormat="1" applyFont="1" applyFill="1" applyBorder="1" applyAlignment="1" applyProtection="1">
      <alignment horizontal="center" vertical="center"/>
      <protection locked="0"/>
    </xf>
    <xf numFmtId="0" fontId="17" fillId="0" borderId="58" xfId="0" applyFont="1" applyFill="1" applyBorder="1" applyAlignment="1" applyProtection="1">
      <alignment horizontal="left" vertical="center" wrapText="1"/>
      <protection locked="0"/>
    </xf>
    <xf numFmtId="0" fontId="17" fillId="0" borderId="58" xfId="0" applyNumberFormat="1" applyFont="1" applyFill="1" applyBorder="1" applyAlignment="1" applyProtection="1">
      <alignment horizontal="center" vertical="center"/>
      <protection locked="0"/>
    </xf>
    <xf numFmtId="0" fontId="17" fillId="0" borderId="58" xfId="0" applyFont="1" applyFill="1" applyBorder="1" applyAlignment="1" applyProtection="1">
      <alignment horizontal="center" vertical="center"/>
      <protection locked="0"/>
    </xf>
    <xf numFmtId="0" fontId="17" fillId="0" borderId="58" xfId="0" applyFont="1" applyFill="1" applyBorder="1" applyAlignment="1">
      <alignment horizontal="center" vertical="center"/>
    </xf>
    <xf numFmtId="0" fontId="17" fillId="0" borderId="69" xfId="0" applyFont="1" applyFill="1" applyBorder="1" applyAlignment="1">
      <alignment horizontal="center" vertical="center"/>
    </xf>
    <xf numFmtId="0" fontId="17" fillId="0" borderId="57" xfId="0" applyFont="1" applyFill="1" applyBorder="1" applyAlignment="1" applyProtection="1">
      <alignment horizontal="center" vertical="center"/>
      <protection locked="0"/>
    </xf>
    <xf numFmtId="1" fontId="17" fillId="0" borderId="58" xfId="0" applyNumberFormat="1" applyFont="1" applyFill="1" applyBorder="1" applyAlignment="1">
      <alignment horizontal="center" vertical="center"/>
    </xf>
    <xf numFmtId="1" fontId="17" fillId="0" borderId="59" xfId="0" applyNumberFormat="1" applyFont="1" applyFill="1" applyBorder="1" applyAlignment="1">
      <alignment horizontal="center" vertical="center"/>
    </xf>
    <xf numFmtId="1" fontId="17" fillId="0" borderId="60" xfId="0" applyNumberFormat="1" applyFont="1" applyFill="1" applyBorder="1" applyAlignment="1" applyProtection="1">
      <alignment horizontal="center" vertical="center"/>
      <protection locked="0"/>
    </xf>
    <xf numFmtId="0" fontId="17" fillId="0" borderId="57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165" fontId="17" fillId="0" borderId="11" xfId="0" applyNumberFormat="1" applyFont="1" applyFill="1" applyBorder="1" applyAlignment="1">
      <alignment vertical="center"/>
    </xf>
    <xf numFmtId="0" fontId="6" fillId="0" borderId="12" xfId="0" applyFont="1" applyFill="1" applyBorder="1" applyAlignment="1" applyProtection="1">
      <alignment horizontal="right" vertical="center" wrapText="1"/>
      <protection locked="0"/>
    </xf>
    <xf numFmtId="0" fontId="17" fillId="0" borderId="12" xfId="0" applyFont="1" applyFill="1" applyBorder="1" applyAlignment="1">
      <alignment horizontal="center" vertical="center"/>
    </xf>
    <xf numFmtId="1" fontId="17" fillId="0" borderId="16" xfId="0" applyNumberFormat="1" applyFont="1" applyFill="1" applyBorder="1" applyAlignment="1">
      <alignment horizontal="center" vertical="center"/>
    </xf>
    <xf numFmtId="1" fontId="17" fillId="0" borderId="62" xfId="0" applyNumberFormat="1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" fontId="17" fillId="0" borderId="25" xfId="0" applyNumberFormat="1" applyFont="1" applyFill="1" applyBorder="1" applyAlignment="1">
      <alignment horizontal="center" vertical="center"/>
    </xf>
    <xf numFmtId="1" fontId="17" fillId="0" borderId="63" xfId="0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11" fillId="0" borderId="49" xfId="2" applyFont="1" applyFill="1" applyBorder="1" applyAlignment="1">
      <alignment horizontal="center" vertical="center" wrapText="1"/>
      <protection locked="0"/>
    </xf>
    <xf numFmtId="1" fontId="25" fillId="0" borderId="47" xfId="2" applyNumberFormat="1" applyFont="1" applyFill="1" applyBorder="1" applyAlignment="1">
      <alignment horizontal="center" vertical="center"/>
      <protection locked="0"/>
    </xf>
    <xf numFmtId="0" fontId="11" fillId="0" borderId="21" xfId="2" applyFont="1" applyFill="1" applyBorder="1" applyAlignment="1">
      <alignment horizontal="center" vertical="center" wrapText="1"/>
      <protection locked="0"/>
    </xf>
    <xf numFmtId="1" fontId="25" fillId="0" borderId="64" xfId="2" applyNumberFormat="1" applyFont="1" applyFill="1" applyBorder="1" applyAlignment="1">
      <alignment horizontal="center" vertical="center"/>
      <protection locked="0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8" xfId="2" applyNumberFormat="1" applyFont="1" applyFill="1" applyBorder="1" applyAlignment="1">
      <alignment horizontal="center" vertical="center"/>
      <protection locked="0"/>
    </xf>
    <xf numFmtId="0" fontId="7" fillId="0" borderId="23" xfId="2" applyFont="1" applyFill="1" applyBorder="1" applyAlignment="1" applyProtection="1">
      <alignment horizontal="center" vertical="center"/>
    </xf>
    <xf numFmtId="165" fontId="11" fillId="0" borderId="45" xfId="0" applyNumberFormat="1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>
      <alignment horizontal="center" vertical="center" wrapText="1"/>
    </xf>
    <xf numFmtId="0" fontId="11" fillId="0" borderId="65" xfId="2" applyFont="1" applyFill="1" applyBorder="1" applyAlignment="1">
      <alignment horizontal="center" vertical="center" wrapText="1"/>
      <protection locked="0"/>
    </xf>
    <xf numFmtId="1" fontId="25" fillId="0" borderId="66" xfId="2" applyNumberFormat="1" applyFont="1" applyFill="1" applyBorder="1" applyAlignment="1">
      <alignment horizontal="center" vertical="center"/>
      <protection locked="0"/>
    </xf>
    <xf numFmtId="164" fontId="4" fillId="0" borderId="35" xfId="0" applyNumberFormat="1" applyFont="1" applyFill="1" applyBorder="1" applyAlignment="1">
      <alignment horizontal="center" vertical="center"/>
    </xf>
    <xf numFmtId="1" fontId="4" fillId="0" borderId="42" xfId="0" applyNumberFormat="1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1" fontId="17" fillId="0" borderId="41" xfId="0" applyNumberFormat="1" applyFont="1" applyFill="1" applyBorder="1" applyAlignment="1">
      <alignment horizontal="center" vertical="center"/>
    </xf>
    <xf numFmtId="9" fontId="17" fillId="0" borderId="42" xfId="1" applyFont="1" applyFill="1" applyBorder="1" applyAlignment="1">
      <alignment horizontal="center" vertical="center"/>
    </xf>
    <xf numFmtId="1" fontId="17" fillId="0" borderId="40" xfId="0" applyNumberFormat="1" applyFont="1" applyFill="1" applyBorder="1" applyAlignment="1">
      <alignment horizontal="center" vertical="center"/>
    </xf>
    <xf numFmtId="1" fontId="17" fillId="0" borderId="43" xfId="0" applyNumberFormat="1" applyFont="1" applyFill="1" applyBorder="1" applyAlignment="1">
      <alignment horizontal="center" vertical="center"/>
    </xf>
    <xf numFmtId="1" fontId="17" fillId="0" borderId="42" xfId="0" applyNumberFormat="1" applyFont="1" applyFill="1" applyBorder="1" applyAlignment="1">
      <alignment horizontal="center" vertical="center"/>
    </xf>
    <xf numFmtId="166" fontId="17" fillId="0" borderId="40" xfId="0" applyNumberFormat="1" applyFont="1" applyFill="1" applyBorder="1" applyAlignment="1">
      <alignment horizontal="center" vertical="center"/>
    </xf>
    <xf numFmtId="1" fontId="17" fillId="0" borderId="44" xfId="0" applyNumberFormat="1" applyFont="1" applyFill="1" applyBorder="1" applyAlignment="1">
      <alignment horizontal="center" vertical="center"/>
    </xf>
    <xf numFmtId="9" fontId="10" fillId="0" borderId="42" xfId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/>
    </xf>
    <xf numFmtId="1" fontId="4" fillId="0" borderId="43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Fill="1" applyBorder="1" applyAlignment="1">
      <alignment vertical="center"/>
    </xf>
    <xf numFmtId="1" fontId="18" fillId="0" borderId="23" xfId="0" applyNumberFormat="1" applyFont="1" applyFill="1" applyBorder="1" applyAlignment="1">
      <alignment horizontal="center" vertical="center"/>
    </xf>
    <xf numFmtId="1" fontId="18" fillId="0" borderId="4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7" fillId="0" borderId="2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vertical="center" wrapText="1"/>
    </xf>
    <xf numFmtId="0" fontId="44" fillId="0" borderId="23" xfId="0" applyFont="1" applyFill="1" applyBorder="1" applyAlignment="1">
      <alignment vertical="center" wrapText="1"/>
    </xf>
    <xf numFmtId="0" fontId="22" fillId="3" borderId="15" xfId="0" applyFont="1" applyFill="1" applyBorder="1" applyAlignment="1">
      <alignment vertical="center" wrapText="1"/>
    </xf>
    <xf numFmtId="2" fontId="15" fillId="3" borderId="45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9" xfId="2" applyFont="1" applyFill="1" applyBorder="1" applyAlignment="1">
      <alignment horizontal="center" vertical="center"/>
      <protection locked="0"/>
    </xf>
    <xf numFmtId="0" fontId="16" fillId="3" borderId="14" xfId="2" applyFont="1" applyFill="1" applyBorder="1" applyAlignment="1">
      <alignment horizontal="center" vertical="center"/>
      <protection locked="0"/>
    </xf>
    <xf numFmtId="1" fontId="11" fillId="3" borderId="18" xfId="2" applyNumberFormat="1" applyFont="1" applyFill="1" applyBorder="1" applyAlignment="1">
      <alignment horizontal="center" vertical="center" wrapText="1"/>
      <protection locked="0"/>
    </xf>
    <xf numFmtId="1" fontId="15" fillId="3" borderId="18" xfId="2" applyNumberFormat="1" applyFont="1" applyFill="1" applyBorder="1" applyAlignment="1">
      <alignment horizontal="center" vertical="center"/>
      <protection locked="0"/>
    </xf>
    <xf numFmtId="0" fontId="17" fillId="3" borderId="19" xfId="2" applyFont="1" applyFill="1" applyBorder="1" applyAlignment="1" applyProtection="1">
      <alignment horizontal="center" vertical="center"/>
    </xf>
    <xf numFmtId="1" fontId="11" fillId="3" borderId="14" xfId="2" applyNumberFormat="1" applyFont="1" applyFill="1" applyBorder="1" applyAlignment="1">
      <alignment horizontal="center" vertical="center" wrapText="1"/>
      <protection locked="0"/>
    </xf>
    <xf numFmtId="1" fontId="15" fillId="3" borderId="15" xfId="2" applyNumberFormat="1" applyFont="1" applyFill="1" applyBorder="1" applyAlignment="1" applyProtection="1">
      <alignment horizontal="center" vertical="center"/>
    </xf>
    <xf numFmtId="0" fontId="16" fillId="3" borderId="45" xfId="2" applyFont="1" applyFill="1" applyBorder="1" applyAlignment="1" applyProtection="1">
      <alignment horizontal="center" vertical="center"/>
    </xf>
    <xf numFmtId="0" fontId="45" fillId="0" borderId="14" xfId="2" applyFont="1" applyFill="1" applyBorder="1" applyAlignment="1" applyProtection="1">
      <alignment horizontal="center" vertical="center"/>
    </xf>
    <xf numFmtId="0" fontId="15" fillId="3" borderId="18" xfId="2" applyFont="1" applyFill="1" applyBorder="1" applyAlignment="1">
      <alignment horizontal="center" vertical="center"/>
      <protection locked="0"/>
    </xf>
    <xf numFmtId="9" fontId="46" fillId="0" borderId="0" xfId="1" applyFont="1" applyFill="1"/>
    <xf numFmtId="9" fontId="3" fillId="0" borderId="0" xfId="1" applyFont="1" applyFill="1"/>
    <xf numFmtId="0" fontId="15" fillId="3" borderId="20" xfId="2" applyFont="1" applyFill="1" applyBorder="1" applyAlignment="1">
      <alignment horizontal="center" vertical="center"/>
      <protection locked="0"/>
    </xf>
    <xf numFmtId="1" fontId="15" fillId="3" borderId="15" xfId="2" applyNumberFormat="1" applyFont="1" applyFill="1" applyBorder="1" applyAlignment="1">
      <alignment horizontal="center" vertical="center"/>
      <protection locked="0"/>
    </xf>
    <xf numFmtId="0" fontId="15" fillId="3" borderId="0" xfId="2" applyFont="1" applyFill="1" applyBorder="1" applyAlignment="1">
      <alignment horizontal="center" vertical="center"/>
      <protection locked="0"/>
    </xf>
    <xf numFmtId="1" fontId="11" fillId="3" borderId="0" xfId="2" applyNumberFormat="1" applyFont="1" applyFill="1" applyBorder="1" applyAlignment="1">
      <alignment horizontal="center" vertical="center" wrapText="1"/>
      <protection locked="0"/>
    </xf>
    <xf numFmtId="166" fontId="4" fillId="0" borderId="42" xfId="0" applyNumberFormat="1" applyFont="1" applyFill="1" applyBorder="1" applyAlignment="1">
      <alignment horizontal="center" vertical="center"/>
    </xf>
    <xf numFmtId="0" fontId="16" fillId="3" borderId="14" xfId="2" applyFont="1" applyFill="1" applyBorder="1" applyAlignment="1" applyProtection="1">
      <alignment horizontal="center" vertical="center"/>
    </xf>
    <xf numFmtId="0" fontId="16" fillId="3" borderId="70" xfId="2" applyFont="1" applyFill="1" applyBorder="1" applyAlignment="1" applyProtection="1">
      <alignment horizontal="left" vertical="center" wrapText="1" shrinkToFit="1"/>
    </xf>
    <xf numFmtId="1" fontId="11" fillId="3" borderId="52" xfId="2" applyNumberFormat="1" applyFont="1" applyFill="1" applyBorder="1" applyAlignment="1">
      <alignment horizontal="center" vertical="center" wrapText="1"/>
      <protection locked="0"/>
    </xf>
    <xf numFmtId="1" fontId="15" fillId="3" borderId="53" xfId="2" applyNumberFormat="1" applyFont="1" applyFill="1" applyBorder="1" applyAlignment="1" applyProtection="1">
      <alignment horizontal="center" vertical="center"/>
    </xf>
    <xf numFmtId="0" fontId="16" fillId="3" borderId="52" xfId="2" applyFont="1" applyFill="1" applyBorder="1" applyAlignment="1" applyProtection="1">
      <alignment horizontal="center" vertical="center"/>
    </xf>
    <xf numFmtId="1" fontId="7" fillId="3" borderId="14" xfId="0" applyNumberFormat="1" applyFont="1" applyFill="1" applyBorder="1" applyAlignment="1">
      <alignment vertical="center"/>
    </xf>
    <xf numFmtId="0" fontId="22" fillId="3" borderId="20" xfId="2" applyFont="1" applyFill="1" applyBorder="1" applyAlignment="1" applyProtection="1">
      <alignment horizontal="left" vertical="center" wrapText="1" shrinkToFit="1"/>
    </xf>
    <xf numFmtId="0" fontId="10" fillId="3" borderId="40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1" fontId="13" fillId="3" borderId="23" xfId="2" applyNumberFormat="1" applyFont="1" applyFill="1" applyBorder="1" applyAlignment="1">
      <alignment horizontal="center" vertical="center" wrapText="1"/>
      <protection locked="0"/>
    </xf>
    <xf numFmtId="0" fontId="13" fillId="3" borderId="23" xfId="2" applyFont="1" applyFill="1" applyBorder="1" applyAlignment="1">
      <alignment horizontal="center" vertical="center" wrapText="1"/>
      <protection locked="0"/>
    </xf>
    <xf numFmtId="0" fontId="13" fillId="3" borderId="24" xfId="2" applyFont="1" applyFill="1" applyBorder="1" applyAlignment="1">
      <alignment horizontal="center" vertical="center" wrapText="1"/>
      <protection locked="0"/>
    </xf>
    <xf numFmtId="1" fontId="4" fillId="3" borderId="40" xfId="0" applyNumberFormat="1" applyFont="1" applyFill="1" applyBorder="1" applyAlignment="1">
      <alignment horizontal="center" vertical="center"/>
    </xf>
    <xf numFmtId="1" fontId="4" fillId="3" borderId="37" xfId="0" applyNumberFormat="1" applyFont="1" applyFill="1" applyBorder="1" applyAlignment="1">
      <alignment horizontal="center" vertical="center"/>
    </xf>
    <xf numFmtId="1" fontId="41" fillId="0" borderId="14" xfId="2" applyNumberFormat="1" applyFont="1" applyFill="1" applyBorder="1" applyAlignment="1" applyProtection="1">
      <alignment horizontal="center" vertical="center"/>
    </xf>
    <xf numFmtId="0" fontId="11" fillId="3" borderId="23" xfId="2" applyFont="1" applyFill="1" applyBorder="1" applyAlignment="1">
      <alignment horizontal="center" vertical="center" wrapText="1"/>
      <protection locked="0"/>
    </xf>
    <xf numFmtId="0" fontId="11" fillId="3" borderId="49" xfId="2" applyFont="1" applyFill="1" applyBorder="1" applyAlignment="1">
      <alignment horizontal="center" vertical="center" wrapText="1"/>
      <protection locked="0"/>
    </xf>
    <xf numFmtId="0" fontId="11" fillId="3" borderId="14" xfId="2" applyFont="1" applyFill="1" applyBorder="1" applyAlignment="1">
      <alignment horizontal="center" vertical="center" wrapText="1"/>
      <protection locked="0"/>
    </xf>
    <xf numFmtId="0" fontId="11" fillId="3" borderId="21" xfId="2" applyFont="1" applyFill="1" applyBorder="1" applyAlignment="1">
      <alignment horizontal="center" vertical="center" wrapText="1"/>
      <protection locked="0"/>
    </xf>
    <xf numFmtId="1" fontId="11" fillId="3" borderId="23" xfId="2" applyNumberFormat="1" applyFont="1" applyFill="1" applyBorder="1" applyAlignment="1">
      <alignment horizontal="center" vertical="center" wrapText="1"/>
      <protection locked="0"/>
    </xf>
    <xf numFmtId="1" fontId="11" fillId="3" borderId="13" xfId="2" applyNumberFormat="1" applyFont="1" applyFill="1" applyBorder="1" applyAlignment="1">
      <alignment horizontal="center" vertical="center" wrapText="1"/>
      <protection locked="0"/>
    </xf>
    <xf numFmtId="0" fontId="11" fillId="3" borderId="13" xfId="2" applyFont="1" applyFill="1" applyBorder="1" applyAlignment="1">
      <alignment horizontal="center" vertical="center" wrapText="1"/>
      <protection locked="0"/>
    </xf>
    <xf numFmtId="0" fontId="11" fillId="3" borderId="65" xfId="2" applyFont="1" applyFill="1" applyBorder="1" applyAlignment="1">
      <alignment horizontal="center" vertical="center" wrapText="1"/>
      <protection locked="0"/>
    </xf>
    <xf numFmtId="1" fontId="4" fillId="3" borderId="42" xfId="0" applyNumberFormat="1" applyFont="1" applyFill="1" applyBorder="1" applyAlignment="1">
      <alignment horizontal="center" vertical="center"/>
    </xf>
    <xf numFmtId="1" fontId="4" fillId="3" borderId="43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top"/>
    </xf>
    <xf numFmtId="0" fontId="35" fillId="2" borderId="0" xfId="0" applyFont="1" applyFill="1" applyAlignment="1">
      <alignment vertical="center"/>
    </xf>
    <xf numFmtId="0" fontId="3" fillId="4" borderId="0" xfId="0" applyFont="1" applyFill="1"/>
    <xf numFmtId="0" fontId="3" fillId="2" borderId="0" xfId="0" applyFont="1" applyFill="1"/>
    <xf numFmtId="0" fontId="47" fillId="2" borderId="0" xfId="0" applyFont="1" applyFill="1" applyAlignment="1">
      <alignment vertical="center"/>
    </xf>
    <xf numFmtId="0" fontId="3" fillId="6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52" xfId="0" applyFont="1" applyFill="1" applyBorder="1" applyAlignment="1">
      <alignment horizontal="center"/>
    </xf>
    <xf numFmtId="0" fontId="3" fillId="6" borderId="50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38" fillId="2" borderId="5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9" fillId="2" borderId="5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9" fillId="2" borderId="55" xfId="0" applyFont="1" applyFill="1" applyBorder="1" applyAlignment="1">
      <alignment horizontal="center"/>
    </xf>
    <xf numFmtId="0" fontId="39" fillId="2" borderId="14" xfId="0" applyFont="1" applyFill="1" applyBorder="1" applyAlignment="1">
      <alignment horizontal="center"/>
    </xf>
    <xf numFmtId="0" fontId="39" fillId="2" borderId="21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left"/>
    </xf>
    <xf numFmtId="0" fontId="3" fillId="2" borderId="52" xfId="0" applyFont="1" applyFill="1" applyBorder="1" applyAlignment="1">
      <alignment horizontal="left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6" borderId="14" xfId="0" applyFont="1" applyFill="1" applyBorder="1" applyAlignment="1" applyProtection="1">
      <alignment horizontal="center" vertical="center" wrapText="1"/>
      <protection locked="0"/>
    </xf>
    <xf numFmtId="0" fontId="39" fillId="2" borderId="56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textRotation="90" wrapText="1"/>
    </xf>
    <xf numFmtId="0" fontId="39" fillId="2" borderId="10" xfId="0" applyFont="1" applyFill="1" applyBorder="1" applyAlignment="1">
      <alignment horizontal="center" vertical="center" textRotation="90" wrapText="1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/>
    </xf>
    <xf numFmtId="0" fontId="39" fillId="2" borderId="9" xfId="0" applyFont="1" applyFill="1" applyBorder="1" applyAlignment="1">
      <alignment horizontal="center" vertical="center" textRotation="90"/>
    </xf>
    <xf numFmtId="0" fontId="7" fillId="2" borderId="0" xfId="0" applyFont="1" applyFill="1" applyBorder="1" applyAlignment="1">
      <alignment horizontal="left" vertical="center" wrapText="1"/>
    </xf>
    <xf numFmtId="0" fontId="3" fillId="0" borderId="35" xfId="4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vertical="center"/>
    </xf>
    <xf numFmtId="0" fontId="42" fillId="0" borderId="37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/>
    </xf>
    <xf numFmtId="0" fontId="21" fillId="0" borderId="71" xfId="4" applyFont="1" applyFill="1" applyBorder="1" applyAlignment="1">
      <alignment horizontal="center" vertical="center" wrapText="1"/>
    </xf>
    <xf numFmtId="0" fontId="21" fillId="0" borderId="72" xfId="4" applyFont="1" applyFill="1" applyBorder="1" applyAlignment="1">
      <alignment horizontal="center" vertical="center" wrapText="1"/>
    </xf>
    <xf numFmtId="0" fontId="37" fillId="0" borderId="72" xfId="4" applyFont="1" applyFill="1" applyBorder="1" applyAlignment="1">
      <alignment horizontal="center" vertical="center" wrapText="1"/>
    </xf>
    <xf numFmtId="0" fontId="37" fillId="0" borderId="74" xfId="4" applyFont="1" applyFill="1" applyBorder="1" applyAlignment="1">
      <alignment horizontal="center" vertical="center" wrapText="1"/>
    </xf>
    <xf numFmtId="0" fontId="3" fillId="5" borderId="35" xfId="4" applyFont="1" applyFill="1" applyBorder="1" applyAlignment="1">
      <alignment horizontal="center" vertical="center"/>
    </xf>
    <xf numFmtId="0" fontId="0" fillId="5" borderId="36" xfId="0" applyFill="1" applyBorder="1" applyAlignment="1"/>
    <xf numFmtId="0" fontId="0" fillId="5" borderId="36" xfId="0" applyFill="1" applyBorder="1" applyAlignment="1">
      <alignment vertical="center"/>
    </xf>
    <xf numFmtId="0" fontId="0" fillId="5" borderId="37" xfId="0" applyFill="1" applyBorder="1" applyAlignment="1">
      <alignment vertical="center"/>
    </xf>
    <xf numFmtId="0" fontId="0" fillId="5" borderId="37" xfId="0" applyFill="1" applyBorder="1" applyAlignment="1"/>
    <xf numFmtId="0" fontId="7" fillId="2" borderId="0" xfId="0" applyFont="1" applyFill="1" applyAlignment="1">
      <alignment horizontal="left" vertical="center"/>
    </xf>
    <xf numFmtId="0" fontId="3" fillId="5" borderId="36" xfId="4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vertical="center"/>
    </xf>
    <xf numFmtId="0" fontId="18" fillId="0" borderId="52" xfId="0" applyFont="1" applyFill="1" applyBorder="1" applyAlignment="1">
      <alignment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164" fontId="8" fillId="0" borderId="35" xfId="0" applyNumberFormat="1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vertical="center"/>
    </xf>
    <xf numFmtId="0" fontId="9" fillId="0" borderId="37" xfId="0" applyFont="1" applyFill="1" applyBorder="1" applyAlignment="1">
      <alignment vertic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164" fontId="17" fillId="0" borderId="35" xfId="0" applyNumberFormat="1" applyFont="1" applyFill="1" applyBorder="1" applyAlignment="1">
      <alignment horizontal="left" vertical="center" wrapText="1"/>
    </xf>
    <xf numFmtId="0" fontId="0" fillId="0" borderId="42" xfId="0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center" wrapText="1"/>
    </xf>
    <xf numFmtId="0" fontId="19" fillId="0" borderId="42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vertical="center"/>
    </xf>
    <xf numFmtId="0" fontId="18" fillId="3" borderId="23" xfId="0" applyFont="1" applyFill="1" applyBorder="1" applyAlignment="1">
      <alignment vertical="center"/>
    </xf>
    <xf numFmtId="0" fontId="18" fillId="0" borderId="45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28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textRotation="90"/>
    </xf>
    <xf numFmtId="0" fontId="3" fillId="0" borderId="26" xfId="0" applyFont="1" applyFill="1" applyBorder="1" applyAlignment="1">
      <alignment horizontal="center" vertical="center" textRotation="90"/>
    </xf>
    <xf numFmtId="0" fontId="3" fillId="0" borderId="31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 textRotation="90"/>
    </xf>
    <xf numFmtId="0" fontId="3" fillId="0" borderId="22" xfId="0" applyFont="1" applyFill="1" applyBorder="1" applyAlignment="1">
      <alignment horizontal="center" vertical="center" textRotation="90"/>
    </xf>
    <xf numFmtId="0" fontId="3" fillId="0" borderId="25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27" xfId="0" applyFont="1" applyFill="1" applyBorder="1" applyAlignment="1">
      <alignment horizontal="center" vertical="center" textRotation="90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29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22" fillId="5" borderId="14" xfId="2" applyFont="1" applyFill="1" applyBorder="1" applyAlignment="1" applyProtection="1">
      <alignment horizontal="center" vertical="center"/>
    </xf>
    <xf numFmtId="0" fontId="7" fillId="5" borderId="14" xfId="2" applyFont="1" applyFill="1" applyBorder="1" applyAlignment="1" applyProtection="1">
      <alignment horizontal="center" vertical="center"/>
    </xf>
    <xf numFmtId="0" fontId="16" fillId="5" borderId="14" xfId="2" applyFont="1" applyFill="1" applyBorder="1" applyAlignment="1">
      <alignment horizontal="center" vertical="center"/>
      <protection locked="0"/>
    </xf>
    <xf numFmtId="0" fontId="16" fillId="5" borderId="45" xfId="2" applyFont="1" applyFill="1" applyBorder="1" applyAlignment="1" applyProtection="1">
      <alignment horizontal="center" vertical="center"/>
    </xf>
    <xf numFmtId="0" fontId="16" fillId="5" borderId="14" xfId="2" applyFont="1" applyFill="1" applyBorder="1" applyAlignment="1" applyProtection="1">
      <alignment horizontal="center" vertical="center"/>
    </xf>
    <xf numFmtId="1" fontId="7" fillId="5" borderId="62" xfId="0" applyNumberFormat="1" applyFont="1" applyFill="1" applyBorder="1" applyAlignment="1">
      <alignment vertical="center"/>
    </xf>
    <xf numFmtId="0" fontId="11" fillId="0" borderId="46" xfId="2" applyFont="1" applyFill="1" applyBorder="1" applyAlignment="1">
      <alignment horizontal="center" vertical="center" wrapText="1"/>
      <protection locked="0"/>
    </xf>
    <xf numFmtId="0" fontId="11" fillId="0" borderId="20" xfId="2" applyFont="1" applyFill="1" applyBorder="1" applyAlignment="1">
      <alignment horizontal="center" vertical="center" wrapText="1"/>
      <protection locked="0"/>
    </xf>
    <xf numFmtId="0" fontId="11" fillId="0" borderId="70" xfId="2" applyFont="1" applyFill="1" applyBorder="1" applyAlignment="1">
      <alignment horizontal="center" vertical="center" wrapText="1"/>
      <protection locked="0"/>
    </xf>
    <xf numFmtId="0" fontId="11" fillId="0" borderId="58" xfId="0" applyFont="1" applyFill="1" applyBorder="1" applyAlignment="1" applyProtection="1">
      <alignment horizontal="center" vertical="center" wrapText="1"/>
      <protection locked="0"/>
    </xf>
  </cellXfs>
  <cellStyles count="5">
    <cellStyle name="Відсотковий" xfId="1" builtinId="5"/>
    <cellStyle name="Звичайний" xfId="0" builtinId="0"/>
    <cellStyle name="Обычный 2" xfId="3"/>
    <cellStyle name="Обычный 2 2" xfId="4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6"/>
  <sheetViews>
    <sheetView view="pageBreakPreview" topLeftCell="A15" zoomScaleNormal="100" zoomScaleSheetLayoutView="100" workbookViewId="0">
      <selection activeCell="AA33" sqref="AA33"/>
    </sheetView>
  </sheetViews>
  <sheetFormatPr defaultColWidth="9.109375" defaultRowHeight="13.2" x14ac:dyDescent="0.25"/>
  <cols>
    <col min="1" max="1" width="6.88671875" style="50" customWidth="1"/>
    <col min="2" max="53" width="3" style="50" customWidth="1"/>
    <col min="54" max="55" width="9.109375" style="50"/>
    <col min="56" max="56" width="39" style="50" customWidth="1"/>
    <col min="57" max="16384" width="9.109375" style="50"/>
  </cols>
  <sheetData>
    <row r="1" spans="1:86" s="44" customFormat="1" ht="22.8" x14ac:dyDescent="0.3">
      <c r="B1" s="45"/>
      <c r="C1" s="45"/>
      <c r="D1" s="45"/>
      <c r="E1" s="45"/>
      <c r="F1" s="45"/>
      <c r="G1" s="45"/>
      <c r="H1" s="45"/>
      <c r="I1" s="412" t="s">
        <v>85</v>
      </c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6"/>
      <c r="AT1" s="46"/>
      <c r="AU1" s="46"/>
      <c r="AV1" s="46"/>
      <c r="AW1" s="46"/>
      <c r="AX1" s="46"/>
      <c r="AY1" s="46"/>
      <c r="AZ1" s="46"/>
      <c r="BA1" s="46"/>
      <c r="BB1" s="47"/>
    </row>
    <row r="2" spans="1:86" s="44" customFormat="1" ht="21" x14ac:dyDescent="0.35">
      <c r="B2" s="45"/>
      <c r="C2" s="45"/>
      <c r="D2" s="45"/>
      <c r="E2" s="45"/>
      <c r="F2" s="45"/>
      <c r="G2" s="45"/>
      <c r="H2" s="45"/>
      <c r="I2" s="413" t="s">
        <v>169</v>
      </c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13"/>
      <c r="AO2" s="413"/>
      <c r="AP2" s="413"/>
      <c r="AQ2" s="413"/>
      <c r="AR2" s="413"/>
      <c r="AT2" s="48"/>
      <c r="AU2" s="48"/>
      <c r="AV2" s="48"/>
      <c r="AW2" s="48"/>
      <c r="AX2" s="48"/>
      <c r="AY2" s="48"/>
      <c r="AZ2" s="48"/>
      <c r="BA2" s="48"/>
    </row>
    <row r="3" spans="1:86" ht="15" customHeight="1" x14ac:dyDescent="0.25">
      <c r="A3" s="49" t="s">
        <v>86</v>
      </c>
      <c r="K3" s="51"/>
      <c r="L3" s="51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51"/>
      <c r="AP3" s="49" t="s">
        <v>87</v>
      </c>
    </row>
    <row r="4" spans="1:86" ht="15" customHeight="1" x14ac:dyDescent="0.25">
      <c r="A4" s="50" t="s">
        <v>88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3" t="s">
        <v>89</v>
      </c>
    </row>
    <row r="5" spans="1:86" ht="15" customHeight="1" x14ac:dyDescent="0.25">
      <c r="A5" s="50" t="s">
        <v>90</v>
      </c>
      <c r="J5" s="54"/>
      <c r="K5" s="54"/>
      <c r="L5" s="54"/>
      <c r="M5" s="415" t="s">
        <v>91</v>
      </c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54"/>
      <c r="AP5" s="53" t="s">
        <v>90</v>
      </c>
    </row>
    <row r="6" spans="1:86" ht="15" customHeight="1" x14ac:dyDescent="0.25">
      <c r="A6" s="50" t="s">
        <v>92</v>
      </c>
      <c r="I6" s="55"/>
      <c r="M6" s="344" t="s">
        <v>93</v>
      </c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P6" s="53" t="s">
        <v>92</v>
      </c>
    </row>
    <row r="7" spans="1:86" ht="15" customHeight="1" x14ac:dyDescent="0.25">
      <c r="A7" s="50" t="s">
        <v>94</v>
      </c>
      <c r="I7" s="55"/>
      <c r="J7" s="56"/>
      <c r="K7" s="57"/>
      <c r="L7" s="57"/>
      <c r="M7" s="343" t="s">
        <v>99</v>
      </c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344"/>
      <c r="AN7" s="344"/>
      <c r="AO7" s="58"/>
      <c r="AP7" s="59" t="s">
        <v>156</v>
      </c>
    </row>
    <row r="8" spans="1:86" ht="15" customHeight="1" x14ac:dyDescent="0.25">
      <c r="A8" s="59" t="s">
        <v>162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416" t="s">
        <v>95</v>
      </c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/>
      <c r="AH8" s="416"/>
      <c r="AI8" s="416"/>
      <c r="AJ8" s="416"/>
      <c r="AK8" s="416"/>
      <c r="AL8" s="416"/>
      <c r="AM8" s="416"/>
      <c r="AN8" s="416"/>
      <c r="AO8" s="56"/>
      <c r="AP8" s="60" t="s">
        <v>163</v>
      </c>
      <c r="AQ8" s="60"/>
      <c r="AR8" s="60"/>
      <c r="AS8" s="60"/>
      <c r="AT8" s="60"/>
      <c r="AU8" s="60"/>
      <c r="AV8" s="60"/>
      <c r="AW8" s="60"/>
      <c r="AX8" s="56"/>
      <c r="AY8" s="56"/>
      <c r="AZ8" s="56"/>
      <c r="BA8" s="56"/>
    </row>
    <row r="9" spans="1:86" ht="18" x14ac:dyDescent="0.35">
      <c r="J9" s="100"/>
      <c r="K9" s="101"/>
      <c r="L9" s="101"/>
      <c r="M9" s="417" t="s">
        <v>183</v>
      </c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101"/>
      <c r="AP9" s="101"/>
      <c r="AQ9" s="101"/>
    </row>
    <row r="10" spans="1:86" ht="18" x14ac:dyDescent="0.35">
      <c r="J10" s="100"/>
      <c r="K10" s="101"/>
      <c r="L10" s="101"/>
      <c r="M10" s="417" t="s">
        <v>184</v>
      </c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L10" s="417"/>
      <c r="AM10" s="417"/>
      <c r="AN10" s="417"/>
      <c r="AO10" s="101"/>
      <c r="AP10" s="101"/>
      <c r="AQ10" s="101"/>
    </row>
    <row r="11" spans="1:86" ht="18" x14ac:dyDescent="0.25">
      <c r="J11" s="418" t="s">
        <v>186</v>
      </c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8"/>
      <c r="AL11" s="418"/>
      <c r="AM11" s="418"/>
      <c r="AN11" s="418"/>
      <c r="AO11" s="418"/>
      <c r="AP11" s="418"/>
      <c r="AQ11" s="418"/>
    </row>
    <row r="12" spans="1:86" s="72" customFormat="1" ht="12" customHeight="1" x14ac:dyDescent="0.25"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</row>
    <row r="13" spans="1:86" s="60" customFormat="1" ht="21.6" customHeight="1" x14ac:dyDescent="0.25">
      <c r="I13" s="61"/>
      <c r="J13" s="399" t="s">
        <v>171</v>
      </c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</row>
    <row r="14" spans="1:86" s="60" customFormat="1" ht="21.6" customHeight="1" x14ac:dyDescent="0.25">
      <c r="J14" s="410" t="s">
        <v>161</v>
      </c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0"/>
      <c r="AE14" s="410"/>
      <c r="AF14" s="410"/>
      <c r="AG14" s="410"/>
      <c r="AH14" s="410"/>
      <c r="AI14" s="410"/>
      <c r="AJ14" s="410"/>
      <c r="AK14" s="410"/>
      <c r="AL14" s="410"/>
      <c r="AM14" s="410"/>
      <c r="AN14" s="410"/>
      <c r="AO14" s="410"/>
      <c r="AP14" s="410"/>
      <c r="AQ14" s="410"/>
      <c r="BC14" s="395"/>
      <c r="BD14" s="395"/>
      <c r="BE14" s="395"/>
      <c r="BF14" s="395"/>
      <c r="BG14" s="395"/>
      <c r="BH14" s="395"/>
      <c r="BI14" s="395"/>
      <c r="BJ14" s="395"/>
      <c r="BK14" s="395"/>
      <c r="BL14" s="395"/>
      <c r="BM14" s="395"/>
      <c r="BN14" s="395"/>
      <c r="BO14" s="395"/>
      <c r="BP14" s="395"/>
      <c r="BQ14" s="395"/>
      <c r="BR14" s="395"/>
      <c r="BS14" s="395"/>
      <c r="BT14" s="395"/>
      <c r="BU14" s="395"/>
      <c r="BV14" s="395"/>
      <c r="BW14" s="395"/>
      <c r="BX14" s="395"/>
      <c r="BY14" s="395"/>
      <c r="BZ14" s="395"/>
      <c r="CA14" s="395"/>
      <c r="CB14" s="395"/>
      <c r="CC14" s="395"/>
      <c r="CD14" s="395"/>
      <c r="CE14" s="395"/>
      <c r="CF14" s="395"/>
      <c r="CG14" s="395"/>
      <c r="CH14" s="395"/>
    </row>
    <row r="15" spans="1:86" s="60" customFormat="1" ht="21.6" customHeight="1" x14ac:dyDescent="0.25">
      <c r="J15" s="410" t="s">
        <v>96</v>
      </c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0"/>
      <c r="Z15" s="410"/>
      <c r="AA15" s="410"/>
      <c r="AB15" s="410"/>
      <c r="AC15" s="410"/>
      <c r="AD15" s="410"/>
      <c r="AE15" s="410"/>
      <c r="AF15" s="410"/>
      <c r="AG15" s="410"/>
      <c r="AH15" s="410"/>
      <c r="AI15" s="410"/>
      <c r="AJ15" s="410"/>
      <c r="AK15" s="410"/>
      <c r="AL15" s="410"/>
      <c r="AM15" s="410"/>
      <c r="AN15" s="410"/>
      <c r="AO15" s="410"/>
      <c r="AP15" s="410"/>
      <c r="AQ15" s="410"/>
    </row>
    <row r="16" spans="1:86" s="60" customFormat="1" ht="7.8" customHeight="1" x14ac:dyDescent="0.25">
      <c r="J16" s="60" t="s">
        <v>97</v>
      </c>
    </row>
    <row r="17" spans="1:56" s="60" customFormat="1" ht="13.8" x14ac:dyDescent="0.25">
      <c r="A17" s="399" t="s">
        <v>173</v>
      </c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T17" s="62" t="s">
        <v>98</v>
      </c>
      <c r="AG17" s="334"/>
      <c r="AH17" s="334"/>
      <c r="AI17" s="334"/>
      <c r="AJ17" s="334"/>
      <c r="AK17" s="335" t="s">
        <v>185</v>
      </c>
      <c r="AL17" s="335"/>
      <c r="AM17" s="335"/>
      <c r="AN17" s="335"/>
      <c r="AO17" s="335"/>
      <c r="AP17" s="335"/>
      <c r="AQ17" s="335"/>
      <c r="AR17" s="336"/>
      <c r="AS17" s="337"/>
      <c r="AT17" s="337"/>
      <c r="AU17" s="334"/>
      <c r="AV17" s="334"/>
      <c r="AW17" s="334"/>
      <c r="AX17" s="334"/>
      <c r="AY17" s="334"/>
      <c r="AZ17" s="334"/>
      <c r="BA17" s="334"/>
    </row>
    <row r="18" spans="1:56" ht="9.6" customHeight="1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49"/>
      <c r="R18" s="49"/>
      <c r="S18" s="49"/>
      <c r="T18" s="49"/>
      <c r="U18" s="49"/>
      <c r="V18" s="63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</row>
    <row r="19" spans="1:56" ht="14.4" thickBot="1" x14ac:dyDescent="0.3">
      <c r="A19" s="400" t="s">
        <v>164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0"/>
      <c r="BA19" s="400"/>
    </row>
    <row r="20" spans="1:56" s="65" customFormat="1" ht="15" thickBot="1" x14ac:dyDescent="0.35">
      <c r="A20" s="401" t="s">
        <v>100</v>
      </c>
      <c r="B20" s="405" t="s">
        <v>101</v>
      </c>
      <c r="C20" s="406"/>
      <c r="D20" s="406"/>
      <c r="E20" s="406"/>
      <c r="F20" s="406"/>
      <c r="G20" s="405" t="s">
        <v>102</v>
      </c>
      <c r="H20" s="407"/>
      <c r="I20" s="407"/>
      <c r="J20" s="408"/>
      <c r="K20" s="396" t="s">
        <v>103</v>
      </c>
      <c r="L20" s="397"/>
      <c r="M20" s="397"/>
      <c r="N20" s="397"/>
      <c r="O20" s="405" t="s">
        <v>104</v>
      </c>
      <c r="P20" s="406"/>
      <c r="Q20" s="406"/>
      <c r="R20" s="406"/>
      <c r="S20" s="409"/>
      <c r="T20" s="411" t="s">
        <v>105</v>
      </c>
      <c r="U20" s="407"/>
      <c r="V20" s="407"/>
      <c r="W20" s="408"/>
      <c r="X20" s="396" t="s">
        <v>106</v>
      </c>
      <c r="Y20" s="397"/>
      <c r="Z20" s="397"/>
      <c r="AA20" s="398"/>
      <c r="AB20" s="405" t="s">
        <v>107</v>
      </c>
      <c r="AC20" s="406"/>
      <c r="AD20" s="406"/>
      <c r="AE20" s="406"/>
      <c r="AF20" s="406"/>
      <c r="AG20" s="405" t="s">
        <v>108</v>
      </c>
      <c r="AH20" s="407"/>
      <c r="AI20" s="407"/>
      <c r="AJ20" s="408"/>
      <c r="AK20" s="396" t="s">
        <v>109</v>
      </c>
      <c r="AL20" s="397"/>
      <c r="AM20" s="397"/>
      <c r="AN20" s="397"/>
      <c r="AO20" s="405" t="s">
        <v>110</v>
      </c>
      <c r="AP20" s="406"/>
      <c r="AQ20" s="406"/>
      <c r="AR20" s="406"/>
      <c r="AS20" s="409"/>
      <c r="AT20" s="411" t="s">
        <v>111</v>
      </c>
      <c r="AU20" s="407"/>
      <c r="AV20" s="407"/>
      <c r="AW20" s="408"/>
      <c r="AX20" s="396" t="s">
        <v>112</v>
      </c>
      <c r="AY20" s="397"/>
      <c r="AZ20" s="397"/>
      <c r="BA20" s="398"/>
    </row>
    <row r="21" spans="1:56" s="66" customFormat="1" ht="13.8" thickBot="1" x14ac:dyDescent="0.3">
      <c r="A21" s="402"/>
      <c r="B21" s="102">
        <v>1</v>
      </c>
      <c r="C21" s="103">
        <v>2</v>
      </c>
      <c r="D21" s="103">
        <v>3</v>
      </c>
      <c r="E21" s="103">
        <v>4</v>
      </c>
      <c r="F21" s="104">
        <v>5</v>
      </c>
      <c r="G21" s="102">
        <v>6</v>
      </c>
      <c r="H21" s="103">
        <v>7</v>
      </c>
      <c r="I21" s="103">
        <v>8</v>
      </c>
      <c r="J21" s="105">
        <v>9</v>
      </c>
      <c r="K21" s="102">
        <v>10</v>
      </c>
      <c r="L21" s="103">
        <v>11</v>
      </c>
      <c r="M21" s="103">
        <v>12</v>
      </c>
      <c r="N21" s="106">
        <v>13</v>
      </c>
      <c r="O21" s="102">
        <v>14</v>
      </c>
      <c r="P21" s="103">
        <v>15</v>
      </c>
      <c r="Q21" s="103">
        <v>16</v>
      </c>
      <c r="R21" s="103">
        <v>17</v>
      </c>
      <c r="S21" s="107">
        <v>18</v>
      </c>
      <c r="T21" s="108">
        <v>19</v>
      </c>
      <c r="U21" s="103">
        <v>20</v>
      </c>
      <c r="V21" s="103">
        <v>21</v>
      </c>
      <c r="W21" s="105">
        <v>22</v>
      </c>
      <c r="X21" s="102">
        <v>23</v>
      </c>
      <c r="Y21" s="103">
        <v>24</v>
      </c>
      <c r="Z21" s="103">
        <v>25</v>
      </c>
      <c r="AA21" s="105">
        <v>26</v>
      </c>
      <c r="AB21" s="102">
        <v>27</v>
      </c>
      <c r="AC21" s="103">
        <v>28</v>
      </c>
      <c r="AD21" s="103">
        <v>29</v>
      </c>
      <c r="AE21" s="103">
        <v>30</v>
      </c>
      <c r="AF21" s="104">
        <v>31</v>
      </c>
      <c r="AG21" s="102">
        <v>32</v>
      </c>
      <c r="AH21" s="103">
        <v>33</v>
      </c>
      <c r="AI21" s="103">
        <v>34</v>
      </c>
      <c r="AJ21" s="107">
        <v>35</v>
      </c>
      <c r="AK21" s="102">
        <v>36</v>
      </c>
      <c r="AL21" s="103">
        <v>37</v>
      </c>
      <c r="AM21" s="103">
        <v>38</v>
      </c>
      <c r="AN21" s="106">
        <v>39</v>
      </c>
      <c r="AO21" s="102">
        <v>40</v>
      </c>
      <c r="AP21" s="103">
        <v>41</v>
      </c>
      <c r="AQ21" s="103">
        <v>42</v>
      </c>
      <c r="AR21" s="103">
        <v>43</v>
      </c>
      <c r="AS21" s="107">
        <v>44</v>
      </c>
      <c r="AT21" s="108">
        <v>45</v>
      </c>
      <c r="AU21" s="103">
        <v>46</v>
      </c>
      <c r="AV21" s="103">
        <v>47</v>
      </c>
      <c r="AW21" s="106">
        <v>48</v>
      </c>
      <c r="AX21" s="102">
        <v>49</v>
      </c>
      <c r="AY21" s="108">
        <v>50</v>
      </c>
      <c r="AZ21" s="109">
        <v>51</v>
      </c>
      <c r="BA21" s="110">
        <v>52</v>
      </c>
    </row>
    <row r="22" spans="1:56" x14ac:dyDescent="0.25">
      <c r="A22" s="403"/>
      <c r="B22" s="111">
        <v>1</v>
      </c>
      <c r="C22" s="112">
        <v>8</v>
      </c>
      <c r="D22" s="112">
        <v>15</v>
      </c>
      <c r="E22" s="112">
        <v>22</v>
      </c>
      <c r="F22" s="113">
        <v>29</v>
      </c>
      <c r="G22" s="111">
        <v>6</v>
      </c>
      <c r="H22" s="112">
        <v>13</v>
      </c>
      <c r="I22" s="112">
        <v>20</v>
      </c>
      <c r="J22" s="114">
        <v>27</v>
      </c>
      <c r="K22" s="115">
        <v>3</v>
      </c>
      <c r="L22" s="112">
        <v>10</v>
      </c>
      <c r="M22" s="112">
        <v>17</v>
      </c>
      <c r="N22" s="114">
        <v>24</v>
      </c>
      <c r="O22" s="111">
        <v>1</v>
      </c>
      <c r="P22" s="112">
        <v>8</v>
      </c>
      <c r="Q22" s="112">
        <v>15</v>
      </c>
      <c r="R22" s="112">
        <v>22</v>
      </c>
      <c r="S22" s="116">
        <v>29</v>
      </c>
      <c r="T22" s="115">
        <v>5</v>
      </c>
      <c r="U22" s="112">
        <v>12</v>
      </c>
      <c r="V22" s="112">
        <v>19</v>
      </c>
      <c r="W22" s="114">
        <v>26</v>
      </c>
      <c r="X22" s="111">
        <v>2</v>
      </c>
      <c r="Y22" s="112">
        <v>9</v>
      </c>
      <c r="Z22" s="112">
        <v>16</v>
      </c>
      <c r="AA22" s="114">
        <v>23</v>
      </c>
      <c r="AB22" s="111">
        <v>2</v>
      </c>
      <c r="AC22" s="112">
        <v>9</v>
      </c>
      <c r="AD22" s="112">
        <v>16</v>
      </c>
      <c r="AE22" s="112">
        <v>23</v>
      </c>
      <c r="AF22" s="113">
        <v>30</v>
      </c>
      <c r="AG22" s="111">
        <v>6</v>
      </c>
      <c r="AH22" s="112">
        <v>13</v>
      </c>
      <c r="AI22" s="112">
        <v>20</v>
      </c>
      <c r="AJ22" s="114">
        <v>27</v>
      </c>
      <c r="AK22" s="111">
        <v>4</v>
      </c>
      <c r="AL22" s="112">
        <v>11</v>
      </c>
      <c r="AM22" s="112">
        <v>18</v>
      </c>
      <c r="AN22" s="114">
        <v>25</v>
      </c>
      <c r="AO22" s="111">
        <v>1</v>
      </c>
      <c r="AP22" s="112">
        <v>8</v>
      </c>
      <c r="AQ22" s="112">
        <v>15</v>
      </c>
      <c r="AR22" s="112">
        <v>22</v>
      </c>
      <c r="AS22" s="116">
        <v>29</v>
      </c>
      <c r="AT22" s="115">
        <v>6</v>
      </c>
      <c r="AU22" s="112">
        <v>13</v>
      </c>
      <c r="AV22" s="112">
        <v>20</v>
      </c>
      <c r="AW22" s="114">
        <v>27</v>
      </c>
      <c r="AX22" s="115">
        <v>3</v>
      </c>
      <c r="AY22" s="112">
        <v>10</v>
      </c>
      <c r="AZ22" s="112">
        <v>17</v>
      </c>
      <c r="BA22" s="114">
        <v>24</v>
      </c>
    </row>
    <row r="23" spans="1:56" ht="13.8" thickBot="1" x14ac:dyDescent="0.3">
      <c r="A23" s="404"/>
      <c r="B23" s="119">
        <v>7</v>
      </c>
      <c r="C23" s="120">
        <v>14</v>
      </c>
      <c r="D23" s="120">
        <v>21</v>
      </c>
      <c r="E23" s="120">
        <v>28</v>
      </c>
      <c r="F23" s="121">
        <v>5</v>
      </c>
      <c r="G23" s="119">
        <v>12</v>
      </c>
      <c r="H23" s="120">
        <v>19</v>
      </c>
      <c r="I23" s="120">
        <v>26</v>
      </c>
      <c r="J23" s="122">
        <v>2</v>
      </c>
      <c r="K23" s="123">
        <v>9</v>
      </c>
      <c r="L23" s="120">
        <v>16</v>
      </c>
      <c r="M23" s="120">
        <v>23</v>
      </c>
      <c r="N23" s="122">
        <v>30</v>
      </c>
      <c r="O23" s="119">
        <v>7</v>
      </c>
      <c r="P23" s="120">
        <v>14</v>
      </c>
      <c r="Q23" s="120">
        <v>21</v>
      </c>
      <c r="R23" s="120">
        <v>28</v>
      </c>
      <c r="S23" s="124">
        <v>4</v>
      </c>
      <c r="T23" s="123">
        <v>11</v>
      </c>
      <c r="U23" s="120">
        <v>18</v>
      </c>
      <c r="V23" s="120">
        <v>25</v>
      </c>
      <c r="W23" s="122">
        <v>1</v>
      </c>
      <c r="X23" s="119">
        <v>8</v>
      </c>
      <c r="Y23" s="120">
        <v>15</v>
      </c>
      <c r="Z23" s="120">
        <v>22</v>
      </c>
      <c r="AA23" s="122">
        <v>1</v>
      </c>
      <c r="AB23" s="119">
        <v>8</v>
      </c>
      <c r="AC23" s="120">
        <v>15</v>
      </c>
      <c r="AD23" s="120">
        <v>22</v>
      </c>
      <c r="AE23" s="120">
        <v>29</v>
      </c>
      <c r="AF23" s="121">
        <v>5</v>
      </c>
      <c r="AG23" s="119">
        <v>12</v>
      </c>
      <c r="AH23" s="120">
        <v>19</v>
      </c>
      <c r="AI23" s="120">
        <v>26</v>
      </c>
      <c r="AJ23" s="122">
        <v>3</v>
      </c>
      <c r="AK23" s="119">
        <v>10</v>
      </c>
      <c r="AL23" s="120">
        <v>17</v>
      </c>
      <c r="AM23" s="120">
        <v>24</v>
      </c>
      <c r="AN23" s="122">
        <v>31</v>
      </c>
      <c r="AO23" s="119">
        <v>7</v>
      </c>
      <c r="AP23" s="120">
        <v>14</v>
      </c>
      <c r="AQ23" s="120">
        <v>21</v>
      </c>
      <c r="AR23" s="120">
        <v>28</v>
      </c>
      <c r="AS23" s="124">
        <v>5</v>
      </c>
      <c r="AT23" s="123">
        <v>12</v>
      </c>
      <c r="AU23" s="120">
        <v>19</v>
      </c>
      <c r="AV23" s="120">
        <v>26</v>
      </c>
      <c r="AW23" s="122">
        <v>2</v>
      </c>
      <c r="AX23" s="123">
        <v>9</v>
      </c>
      <c r="AY23" s="120">
        <v>16</v>
      </c>
      <c r="AZ23" s="120">
        <v>23</v>
      </c>
      <c r="BA23" s="122">
        <v>30</v>
      </c>
    </row>
    <row r="24" spans="1:56" s="72" customFormat="1" x14ac:dyDescent="0.25">
      <c r="A24" s="117" t="s">
        <v>113</v>
      </c>
      <c r="B24" s="67" t="s">
        <v>114</v>
      </c>
      <c r="C24" s="68" t="s">
        <v>114</v>
      </c>
      <c r="D24" s="68" t="s">
        <v>114</v>
      </c>
      <c r="E24" s="68" t="s">
        <v>115</v>
      </c>
      <c r="F24" s="71" t="s">
        <v>114</v>
      </c>
      <c r="G24" s="67" t="s">
        <v>114</v>
      </c>
      <c r="H24" s="68" t="s">
        <v>114</v>
      </c>
      <c r="I24" s="68" t="s">
        <v>114</v>
      </c>
      <c r="J24" s="69" t="s">
        <v>114</v>
      </c>
      <c r="K24" s="70" t="s">
        <v>114</v>
      </c>
      <c r="L24" s="68" t="s">
        <v>114</v>
      </c>
      <c r="M24" s="68" t="s">
        <v>114</v>
      </c>
      <c r="N24" s="71" t="s">
        <v>114</v>
      </c>
      <c r="O24" s="67" t="s">
        <v>114</v>
      </c>
      <c r="P24" s="68" t="s">
        <v>114</v>
      </c>
      <c r="Q24" s="68" t="s">
        <v>116</v>
      </c>
      <c r="R24" s="68" t="s">
        <v>116</v>
      </c>
      <c r="S24" s="338" t="s">
        <v>116</v>
      </c>
      <c r="T24" s="70" t="s">
        <v>117</v>
      </c>
      <c r="U24" s="68" t="s">
        <v>117</v>
      </c>
      <c r="V24" s="68" t="s">
        <v>118</v>
      </c>
      <c r="W24" s="71" t="s">
        <v>118</v>
      </c>
      <c r="X24" s="67" t="s">
        <v>118</v>
      </c>
      <c r="Y24" s="68" t="s">
        <v>118</v>
      </c>
      <c r="Z24" s="68" t="s">
        <v>114</v>
      </c>
      <c r="AA24" s="69" t="s">
        <v>114</v>
      </c>
      <c r="AB24" s="70" t="s">
        <v>114</v>
      </c>
      <c r="AC24" s="68" t="s">
        <v>114</v>
      </c>
      <c r="AD24" s="68" t="s">
        <v>114</v>
      </c>
      <c r="AE24" s="68" t="s">
        <v>114</v>
      </c>
      <c r="AF24" s="71" t="s">
        <v>114</v>
      </c>
      <c r="AG24" s="67" t="s">
        <v>114</v>
      </c>
      <c r="AH24" s="68" t="s">
        <v>114</v>
      </c>
      <c r="AI24" s="68" t="s">
        <v>114</v>
      </c>
      <c r="AJ24" s="69" t="s">
        <v>114</v>
      </c>
      <c r="AK24" s="70" t="s">
        <v>114</v>
      </c>
      <c r="AL24" s="68" t="s">
        <v>114</v>
      </c>
      <c r="AM24" s="68" t="s">
        <v>114</v>
      </c>
      <c r="AN24" s="71" t="s">
        <v>114</v>
      </c>
      <c r="AO24" s="67" t="s">
        <v>116</v>
      </c>
      <c r="AP24" s="68" t="s">
        <v>116</v>
      </c>
      <c r="AQ24" s="339" t="s">
        <v>116</v>
      </c>
      <c r="AR24" s="68" t="s">
        <v>117</v>
      </c>
      <c r="AS24" s="69" t="s">
        <v>117</v>
      </c>
      <c r="AT24" s="70" t="s">
        <v>117</v>
      </c>
      <c r="AU24" s="68" t="s">
        <v>117</v>
      </c>
      <c r="AV24" s="68" t="s">
        <v>117</v>
      </c>
      <c r="AW24" s="71" t="s">
        <v>117</v>
      </c>
      <c r="AX24" s="67" t="s">
        <v>117</v>
      </c>
      <c r="AY24" s="68" t="s">
        <v>117</v>
      </c>
      <c r="AZ24" s="68" t="s">
        <v>117</v>
      </c>
      <c r="BA24" s="69" t="s">
        <v>117</v>
      </c>
      <c r="BD24" s="73"/>
    </row>
    <row r="25" spans="1:56" ht="14.4" thickBot="1" x14ac:dyDescent="0.3">
      <c r="A25" s="118" t="s">
        <v>119</v>
      </c>
      <c r="B25" s="74" t="s">
        <v>114</v>
      </c>
      <c r="C25" s="75" t="s">
        <v>114</v>
      </c>
      <c r="D25" s="75" t="s">
        <v>114</v>
      </c>
      <c r="E25" s="75" t="s">
        <v>115</v>
      </c>
      <c r="F25" s="78" t="s">
        <v>114</v>
      </c>
      <c r="G25" s="74" t="s">
        <v>114</v>
      </c>
      <c r="H25" s="75" t="s">
        <v>116</v>
      </c>
      <c r="I25" s="340" t="s">
        <v>116</v>
      </c>
      <c r="J25" s="76" t="s">
        <v>118</v>
      </c>
      <c r="K25" s="77" t="s">
        <v>118</v>
      </c>
      <c r="L25" s="75" t="s">
        <v>118</v>
      </c>
      <c r="M25" s="75" t="s">
        <v>118</v>
      </c>
      <c r="N25" s="78" t="s">
        <v>118</v>
      </c>
      <c r="O25" s="341" t="s">
        <v>118</v>
      </c>
      <c r="P25" s="75" t="s">
        <v>120</v>
      </c>
      <c r="Q25" s="75" t="s">
        <v>120</v>
      </c>
      <c r="R25" s="75" t="s">
        <v>120</v>
      </c>
      <c r="S25" s="82" t="s">
        <v>120</v>
      </c>
      <c r="T25" s="80" t="s">
        <v>117</v>
      </c>
      <c r="U25" s="81" t="s">
        <v>117</v>
      </c>
      <c r="V25" s="81" t="s">
        <v>117</v>
      </c>
      <c r="W25" s="83" t="s">
        <v>120</v>
      </c>
      <c r="X25" s="79" t="s">
        <v>121</v>
      </c>
      <c r="Y25" s="81" t="s">
        <v>122</v>
      </c>
      <c r="Z25" s="81"/>
      <c r="AA25" s="82"/>
      <c r="AB25" s="80"/>
      <c r="AC25" s="81"/>
      <c r="AD25" s="81"/>
      <c r="AE25" s="81"/>
      <c r="AF25" s="83"/>
      <c r="AG25" s="79"/>
      <c r="AH25" s="81"/>
      <c r="AI25" s="81"/>
      <c r="AJ25" s="82"/>
      <c r="AK25" s="80"/>
      <c r="AL25" s="81"/>
      <c r="AM25" s="81"/>
      <c r="AN25" s="83"/>
      <c r="AO25" s="79"/>
      <c r="AP25" s="81"/>
      <c r="AQ25" s="81"/>
      <c r="AR25" s="75"/>
      <c r="AS25" s="76"/>
      <c r="AT25" s="77"/>
      <c r="AU25" s="75"/>
      <c r="AV25" s="75"/>
      <c r="AW25" s="78"/>
      <c r="AX25" s="74"/>
      <c r="AY25" s="75"/>
      <c r="AZ25" s="75"/>
      <c r="BA25" s="76"/>
      <c r="BD25" s="84"/>
    </row>
    <row r="26" spans="1:56" s="66" customFormat="1" ht="13.8" x14ac:dyDescent="0.2">
      <c r="A26" s="85" t="s">
        <v>123</v>
      </c>
      <c r="B26" s="86"/>
      <c r="C26" s="86"/>
      <c r="D26" s="86"/>
      <c r="E26" s="87" t="s">
        <v>115</v>
      </c>
      <c r="F26" s="88" t="s">
        <v>124</v>
      </c>
      <c r="G26" s="86"/>
      <c r="H26" s="86"/>
      <c r="I26" s="86"/>
      <c r="J26" s="86"/>
      <c r="K26" s="86"/>
      <c r="L26" s="86"/>
      <c r="M26" s="87" t="s">
        <v>125</v>
      </c>
      <c r="N26" s="88" t="s">
        <v>126</v>
      </c>
      <c r="R26" s="88"/>
      <c r="S26" s="88"/>
      <c r="T26" s="88"/>
      <c r="U26" s="87" t="s">
        <v>127</v>
      </c>
      <c r="V26" s="88" t="s">
        <v>128</v>
      </c>
      <c r="W26" s="88"/>
      <c r="X26" s="88"/>
      <c r="Y26" s="88"/>
      <c r="Z26" s="87" t="s">
        <v>129</v>
      </c>
      <c r="AA26" s="88" t="s">
        <v>130</v>
      </c>
      <c r="AB26" s="88"/>
      <c r="AC26" s="88"/>
      <c r="AD26" s="88"/>
      <c r="AE26" s="87" t="s">
        <v>131</v>
      </c>
      <c r="AF26" s="88" t="s">
        <v>132</v>
      </c>
      <c r="AG26" s="88"/>
      <c r="AH26" s="88"/>
      <c r="AI26" s="88"/>
      <c r="AJ26" s="88"/>
      <c r="AK26" s="88"/>
      <c r="AL26" s="88"/>
      <c r="AM26" s="88"/>
      <c r="AN26" s="88"/>
      <c r="AO26" s="88"/>
      <c r="AP26" s="87" t="s">
        <v>133</v>
      </c>
      <c r="AQ26" s="88" t="s">
        <v>134</v>
      </c>
      <c r="AS26" s="86"/>
      <c r="AT26" s="86"/>
      <c r="AU26" s="86"/>
      <c r="AV26" s="86"/>
      <c r="AW26" s="86"/>
      <c r="AX26" s="86"/>
      <c r="AY26" s="86"/>
      <c r="AZ26" s="86"/>
      <c r="BA26" s="86"/>
      <c r="BD26" s="84"/>
    </row>
    <row r="27" spans="1:56" ht="13.8" x14ac:dyDescent="0.25">
      <c r="A27" s="66"/>
      <c r="AJ27" s="89" t="s">
        <v>120</v>
      </c>
      <c r="AK27" s="88" t="s">
        <v>135</v>
      </c>
      <c r="BD27" s="84"/>
    </row>
    <row r="28" spans="1:56" s="90" customFormat="1" ht="12" thickBot="1" x14ac:dyDescent="0.25">
      <c r="A28" s="392" t="s">
        <v>136</v>
      </c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T28" s="392" t="s">
        <v>137</v>
      </c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I28" s="393" t="s">
        <v>138</v>
      </c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D28" s="91"/>
    </row>
    <row r="29" spans="1:56" s="66" customFormat="1" ht="46.2" customHeight="1" x14ac:dyDescent="0.2">
      <c r="A29" s="93" t="s">
        <v>100</v>
      </c>
      <c r="B29" s="390" t="s">
        <v>139</v>
      </c>
      <c r="C29" s="390"/>
      <c r="D29" s="390" t="s">
        <v>140</v>
      </c>
      <c r="E29" s="390"/>
      <c r="F29" s="394" t="s">
        <v>141</v>
      </c>
      <c r="G29" s="394"/>
      <c r="H29" s="390" t="s">
        <v>142</v>
      </c>
      <c r="I29" s="390"/>
      <c r="J29" s="390"/>
      <c r="K29" s="390" t="s">
        <v>143</v>
      </c>
      <c r="L29" s="390"/>
      <c r="M29" s="394" t="s">
        <v>144</v>
      </c>
      <c r="N29" s="394"/>
      <c r="O29" s="390" t="s">
        <v>145</v>
      </c>
      <c r="P29" s="391"/>
      <c r="Q29" s="94"/>
      <c r="R29" s="94"/>
      <c r="T29" s="378" t="s">
        <v>146</v>
      </c>
      <c r="U29" s="379"/>
      <c r="V29" s="379"/>
      <c r="W29" s="379"/>
      <c r="X29" s="379"/>
      <c r="Y29" s="379"/>
      <c r="Z29" s="379"/>
      <c r="AA29" s="380" t="s">
        <v>147</v>
      </c>
      <c r="AB29" s="380"/>
      <c r="AC29" s="380" t="s">
        <v>148</v>
      </c>
      <c r="AD29" s="381"/>
      <c r="AG29" s="92"/>
      <c r="AH29" s="378" t="s">
        <v>149</v>
      </c>
      <c r="AI29" s="379"/>
      <c r="AJ29" s="379"/>
      <c r="AK29" s="379"/>
      <c r="AL29" s="379"/>
      <c r="AM29" s="379"/>
      <c r="AN29" s="379"/>
      <c r="AO29" s="379"/>
      <c r="AP29" s="379"/>
      <c r="AQ29" s="379"/>
      <c r="AR29" s="379" t="s">
        <v>150</v>
      </c>
      <c r="AS29" s="379"/>
      <c r="AT29" s="379"/>
      <c r="AU29" s="379"/>
      <c r="AV29" s="379"/>
      <c r="AW29" s="379"/>
      <c r="AX29" s="379"/>
      <c r="AY29" s="379"/>
      <c r="AZ29" s="390" t="s">
        <v>147</v>
      </c>
      <c r="BA29" s="391"/>
      <c r="BD29" s="92"/>
    </row>
    <row r="30" spans="1:56" s="66" customFormat="1" x14ac:dyDescent="0.25">
      <c r="A30" s="95" t="s">
        <v>113</v>
      </c>
      <c r="B30" s="362">
        <v>30</v>
      </c>
      <c r="C30" s="362"/>
      <c r="D30" s="363">
        <v>6</v>
      </c>
      <c r="E30" s="363"/>
      <c r="F30" s="362">
        <v>4</v>
      </c>
      <c r="G30" s="362"/>
      <c r="H30" s="362"/>
      <c r="I30" s="362"/>
      <c r="J30" s="362"/>
      <c r="K30" s="362"/>
      <c r="L30" s="362"/>
      <c r="M30" s="363">
        <v>12</v>
      </c>
      <c r="N30" s="363"/>
      <c r="O30" s="369">
        <f>SUM(B30:N30)</f>
        <v>52</v>
      </c>
      <c r="P30" s="370"/>
      <c r="Q30" s="96"/>
      <c r="R30" s="96"/>
      <c r="T30" s="375" t="s">
        <v>151</v>
      </c>
      <c r="U30" s="376"/>
      <c r="V30" s="376"/>
      <c r="W30" s="376"/>
      <c r="X30" s="376"/>
      <c r="Y30" s="376"/>
      <c r="Z30" s="376"/>
      <c r="AA30" s="377">
        <v>1.2</v>
      </c>
      <c r="AB30" s="377"/>
      <c r="AC30" s="382">
        <v>4</v>
      </c>
      <c r="AD30" s="383"/>
      <c r="AG30" s="92"/>
      <c r="AH30" s="384" t="s">
        <v>155</v>
      </c>
      <c r="AI30" s="385"/>
      <c r="AJ30" s="385"/>
      <c r="AK30" s="385"/>
      <c r="AL30" s="385"/>
      <c r="AM30" s="385"/>
      <c r="AN30" s="385"/>
      <c r="AO30" s="385"/>
      <c r="AP30" s="385"/>
      <c r="AQ30" s="386"/>
      <c r="AR30" s="358" t="s">
        <v>57</v>
      </c>
      <c r="AS30" s="346"/>
      <c r="AT30" s="346"/>
      <c r="AU30" s="346"/>
      <c r="AV30" s="346"/>
      <c r="AW30" s="346"/>
      <c r="AX30" s="346"/>
      <c r="AY30" s="347"/>
      <c r="AZ30" s="358">
        <v>3</v>
      </c>
      <c r="BA30" s="359"/>
    </row>
    <row r="31" spans="1:56" s="66" customFormat="1" ht="13.8" thickBot="1" x14ac:dyDescent="0.3">
      <c r="A31" s="95" t="s">
        <v>119</v>
      </c>
      <c r="B31" s="362">
        <v>6</v>
      </c>
      <c r="C31" s="362"/>
      <c r="D31" s="363">
        <v>2</v>
      </c>
      <c r="E31" s="363"/>
      <c r="F31" s="362">
        <v>6</v>
      </c>
      <c r="G31" s="362"/>
      <c r="H31" s="362">
        <v>5</v>
      </c>
      <c r="I31" s="362"/>
      <c r="J31" s="362"/>
      <c r="K31" s="362">
        <v>2</v>
      </c>
      <c r="L31" s="362"/>
      <c r="M31" s="363">
        <v>3</v>
      </c>
      <c r="N31" s="363"/>
      <c r="O31" s="369">
        <f>SUM(B31:N31)</f>
        <v>24</v>
      </c>
      <c r="P31" s="370"/>
      <c r="Q31" s="96"/>
      <c r="R31" s="96"/>
      <c r="T31" s="371" t="s">
        <v>152</v>
      </c>
      <c r="U31" s="372"/>
      <c r="V31" s="372"/>
      <c r="W31" s="372"/>
      <c r="X31" s="372"/>
      <c r="Y31" s="372"/>
      <c r="Z31" s="372"/>
      <c r="AA31" s="373">
        <v>3</v>
      </c>
      <c r="AB31" s="374"/>
      <c r="AC31" s="366">
        <v>6</v>
      </c>
      <c r="AD31" s="367"/>
      <c r="AG31" s="92"/>
      <c r="AH31" s="387"/>
      <c r="AI31" s="388"/>
      <c r="AJ31" s="388"/>
      <c r="AK31" s="388"/>
      <c r="AL31" s="388"/>
      <c r="AM31" s="388"/>
      <c r="AN31" s="388"/>
      <c r="AO31" s="388"/>
      <c r="AP31" s="388"/>
      <c r="AQ31" s="389"/>
      <c r="AR31" s="360"/>
      <c r="AS31" s="364"/>
      <c r="AT31" s="364"/>
      <c r="AU31" s="364"/>
      <c r="AV31" s="364"/>
      <c r="AW31" s="364"/>
      <c r="AX31" s="364"/>
      <c r="AY31" s="365"/>
      <c r="AZ31" s="360"/>
      <c r="BA31" s="361"/>
    </row>
    <row r="32" spans="1:56" s="66" customFormat="1" ht="10.8" thickBot="1" x14ac:dyDescent="0.25">
      <c r="A32" s="97" t="s">
        <v>153</v>
      </c>
      <c r="B32" s="357">
        <f>SUM(B30:C31)</f>
        <v>36</v>
      </c>
      <c r="C32" s="357"/>
      <c r="D32" s="357">
        <f>SUM(D30:E31)</f>
        <v>8</v>
      </c>
      <c r="E32" s="357"/>
      <c r="F32" s="357">
        <f>SUM(F30:G31)</f>
        <v>10</v>
      </c>
      <c r="G32" s="357"/>
      <c r="H32" s="357">
        <f>SUM(H30:I31)</f>
        <v>5</v>
      </c>
      <c r="I32" s="357"/>
      <c r="J32" s="357"/>
      <c r="K32" s="357">
        <f>SUM(K30:L31)</f>
        <v>2</v>
      </c>
      <c r="L32" s="357"/>
      <c r="M32" s="357">
        <f>SUM(M30:N31)</f>
        <v>15</v>
      </c>
      <c r="N32" s="357"/>
      <c r="O32" s="357">
        <f>SUM(O30:P31)</f>
        <v>76</v>
      </c>
      <c r="P32" s="368"/>
      <c r="Q32" s="96"/>
      <c r="R32" s="96"/>
      <c r="AG32" s="92"/>
      <c r="AH32" s="387"/>
      <c r="AI32" s="388"/>
      <c r="AJ32" s="388"/>
      <c r="AK32" s="388"/>
      <c r="AL32" s="388"/>
      <c r="AM32" s="388"/>
      <c r="AN32" s="388"/>
      <c r="AO32" s="388"/>
      <c r="AP32" s="388"/>
      <c r="AQ32" s="389"/>
      <c r="AR32" s="360"/>
      <c r="AS32" s="364"/>
      <c r="AT32" s="364"/>
      <c r="AU32" s="364"/>
      <c r="AV32" s="364"/>
      <c r="AW32" s="364"/>
      <c r="AX32" s="364"/>
      <c r="AY32" s="365"/>
      <c r="AZ32" s="360"/>
      <c r="BA32" s="361"/>
    </row>
    <row r="33" spans="34:53" x14ac:dyDescent="0.25">
      <c r="AH33" s="387"/>
      <c r="AI33" s="388"/>
      <c r="AJ33" s="388"/>
      <c r="AK33" s="388"/>
      <c r="AL33" s="388"/>
      <c r="AM33" s="388"/>
      <c r="AN33" s="388"/>
      <c r="AO33" s="388"/>
      <c r="AP33" s="388"/>
      <c r="AQ33" s="389"/>
      <c r="AR33" s="360"/>
      <c r="AS33" s="364"/>
      <c r="AT33" s="364"/>
      <c r="AU33" s="364"/>
      <c r="AV33" s="364"/>
      <c r="AW33" s="364"/>
      <c r="AX33" s="364"/>
      <c r="AY33" s="365"/>
      <c r="AZ33" s="360"/>
      <c r="BA33" s="361"/>
    </row>
    <row r="34" spans="34:53" ht="36" customHeight="1" x14ac:dyDescent="0.25">
      <c r="AH34" s="387"/>
      <c r="AI34" s="388"/>
      <c r="AJ34" s="388"/>
      <c r="AK34" s="388"/>
      <c r="AL34" s="388"/>
      <c r="AM34" s="388"/>
      <c r="AN34" s="388"/>
      <c r="AO34" s="388"/>
      <c r="AP34" s="388"/>
      <c r="AQ34" s="389"/>
      <c r="AR34" s="360"/>
      <c r="AS34" s="364"/>
      <c r="AT34" s="364"/>
      <c r="AU34" s="364"/>
      <c r="AV34" s="364"/>
      <c r="AW34" s="364"/>
      <c r="AX34" s="364"/>
      <c r="AY34" s="365"/>
      <c r="AZ34" s="360"/>
      <c r="BA34" s="361"/>
    </row>
    <row r="35" spans="34:53" x14ac:dyDescent="0.25">
      <c r="AH35" s="345" t="s">
        <v>58</v>
      </c>
      <c r="AI35" s="346"/>
      <c r="AJ35" s="346"/>
      <c r="AK35" s="346"/>
      <c r="AL35" s="346"/>
      <c r="AM35" s="346"/>
      <c r="AN35" s="346"/>
      <c r="AO35" s="346"/>
      <c r="AP35" s="346"/>
      <c r="AQ35" s="347"/>
      <c r="AR35" s="351" t="s">
        <v>154</v>
      </c>
      <c r="AS35" s="351"/>
      <c r="AT35" s="351"/>
      <c r="AU35" s="351"/>
      <c r="AV35" s="351"/>
      <c r="AW35" s="351"/>
      <c r="AX35" s="351"/>
      <c r="AY35" s="351"/>
      <c r="AZ35" s="353">
        <v>3</v>
      </c>
      <c r="BA35" s="354"/>
    </row>
    <row r="36" spans="34:53" ht="13.8" thickBot="1" x14ac:dyDescent="0.3">
      <c r="AH36" s="348"/>
      <c r="AI36" s="349"/>
      <c r="AJ36" s="349"/>
      <c r="AK36" s="349"/>
      <c r="AL36" s="349"/>
      <c r="AM36" s="349"/>
      <c r="AN36" s="349"/>
      <c r="AO36" s="349"/>
      <c r="AP36" s="349"/>
      <c r="AQ36" s="350"/>
      <c r="AR36" s="352"/>
      <c r="AS36" s="352"/>
      <c r="AT36" s="352"/>
      <c r="AU36" s="352"/>
      <c r="AV36" s="352"/>
      <c r="AW36" s="352"/>
      <c r="AX36" s="352"/>
      <c r="AY36" s="352"/>
      <c r="AZ36" s="355"/>
      <c r="BA36" s="356"/>
    </row>
  </sheetData>
  <mergeCells count="78">
    <mergeCell ref="AT20:AW20"/>
    <mergeCell ref="M8:AN8"/>
    <mergeCell ref="M9:AN9"/>
    <mergeCell ref="J11:AQ11"/>
    <mergeCell ref="J13:AQ13"/>
    <mergeCell ref="J14:AQ14"/>
    <mergeCell ref="M10:AN10"/>
    <mergeCell ref="I1:AR1"/>
    <mergeCell ref="I2:AR2"/>
    <mergeCell ref="M3:AN3"/>
    <mergeCell ref="M5:AN5"/>
    <mergeCell ref="M6:AN6"/>
    <mergeCell ref="BC14:CH14"/>
    <mergeCell ref="AX20:BA20"/>
    <mergeCell ref="A17:P17"/>
    <mergeCell ref="A19:BA19"/>
    <mergeCell ref="A20:A23"/>
    <mergeCell ref="K20:N20"/>
    <mergeCell ref="X20:AA20"/>
    <mergeCell ref="AK20:AN20"/>
    <mergeCell ref="B20:F20"/>
    <mergeCell ref="G20:J20"/>
    <mergeCell ref="O20:S20"/>
    <mergeCell ref="J15:AQ15"/>
    <mergeCell ref="T20:W20"/>
    <mergeCell ref="AB20:AF20"/>
    <mergeCell ref="AG20:AJ20"/>
    <mergeCell ref="AO20:AS20"/>
    <mergeCell ref="AR29:AY29"/>
    <mergeCell ref="AZ29:BA29"/>
    <mergeCell ref="A28:P28"/>
    <mergeCell ref="T28:AD28"/>
    <mergeCell ref="AI28:AZ28"/>
    <mergeCell ref="B29:C29"/>
    <mergeCell ref="D29:E29"/>
    <mergeCell ref="F29:G29"/>
    <mergeCell ref="H29:J29"/>
    <mergeCell ref="K29:L29"/>
    <mergeCell ref="M29:N29"/>
    <mergeCell ref="O29:P29"/>
    <mergeCell ref="T29:Z29"/>
    <mergeCell ref="AA29:AB29"/>
    <mergeCell ref="AC29:AD29"/>
    <mergeCell ref="AH29:AQ29"/>
    <mergeCell ref="AC30:AD30"/>
    <mergeCell ref="AH30:AQ34"/>
    <mergeCell ref="B30:C30"/>
    <mergeCell ref="D30:E30"/>
    <mergeCell ref="F30:G30"/>
    <mergeCell ref="H30:J30"/>
    <mergeCell ref="K30:L30"/>
    <mergeCell ref="M31:N31"/>
    <mergeCell ref="AR30:AY34"/>
    <mergeCell ref="AC31:AD31"/>
    <mergeCell ref="O32:P32"/>
    <mergeCell ref="O31:P31"/>
    <mergeCell ref="T31:Z31"/>
    <mergeCell ref="AA31:AB31"/>
    <mergeCell ref="O30:P30"/>
    <mergeCell ref="T30:Z30"/>
    <mergeCell ref="AA30:AB30"/>
    <mergeCell ref="M30:N30"/>
    <mergeCell ref="M7:AN7"/>
    <mergeCell ref="AH35:AQ36"/>
    <mergeCell ref="AR35:AY36"/>
    <mergeCell ref="AZ35:BA36"/>
    <mergeCell ref="B32:C32"/>
    <mergeCell ref="D32:E32"/>
    <mergeCell ref="F32:G32"/>
    <mergeCell ref="H32:J32"/>
    <mergeCell ref="K32:L32"/>
    <mergeCell ref="M32:N32"/>
    <mergeCell ref="AZ30:BA34"/>
    <mergeCell ref="B31:C31"/>
    <mergeCell ref="D31:E31"/>
    <mergeCell ref="F31:G31"/>
    <mergeCell ref="H31:J31"/>
    <mergeCell ref="K31:L31"/>
  </mergeCells>
  <pageMargins left="0.7" right="0.7" top="0.75" bottom="0.75" header="0.3" footer="0.3"/>
  <pageSetup paperSize="9" scale="53" orientation="portrait" r:id="rId1"/>
  <colBreaks count="1" manualBreakCount="1">
    <brk id="53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view="pageBreakPreview" zoomScale="90" zoomScaleNormal="90" zoomScaleSheetLayoutView="90" workbookViewId="0">
      <selection activeCell="W44" sqref="W44"/>
    </sheetView>
  </sheetViews>
  <sheetFormatPr defaultColWidth="9.109375" defaultRowHeight="13.2" x14ac:dyDescent="0.3"/>
  <cols>
    <col min="1" max="1" width="8" style="125" customWidth="1"/>
    <col min="2" max="2" width="48.109375" style="125" customWidth="1"/>
    <col min="3" max="3" width="4.5546875" style="125" customWidth="1"/>
    <col min="4" max="4" width="6.6640625" style="125" customWidth="1"/>
    <col min="5" max="6" width="5.109375" style="125" customWidth="1"/>
    <col min="7" max="7" width="6.6640625" style="125" customWidth="1"/>
    <col min="8" max="8" width="6.6640625" style="125" bestFit="1" customWidth="1"/>
    <col min="9" max="9" width="5.5546875" style="125" customWidth="1"/>
    <col min="10" max="10" width="5.44140625" style="125" customWidth="1"/>
    <col min="11" max="11" width="5.6640625" style="125" customWidth="1"/>
    <col min="12" max="12" width="4.44140625" style="125" customWidth="1"/>
    <col min="13" max="13" width="5.88671875" style="125" customWidth="1"/>
    <col min="14" max="15" width="5.109375" style="125" customWidth="1"/>
    <col min="16" max="16" width="6.88671875" style="125" customWidth="1"/>
    <col min="17" max="18" width="5.109375" style="125" customWidth="1"/>
    <col min="19" max="21" width="5.109375" style="129" customWidth="1"/>
    <col min="22" max="16384" width="9.109375" style="125"/>
  </cols>
  <sheetData>
    <row r="1" spans="1:21" ht="16.2" thickBot="1" x14ac:dyDescent="0.35">
      <c r="B1" s="126" t="s">
        <v>165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  <c r="O1" s="128"/>
      <c r="P1" s="128"/>
    </row>
    <row r="2" spans="1:21" s="129" customFormat="1" ht="45" customHeight="1" x14ac:dyDescent="0.3">
      <c r="A2" s="451" t="s">
        <v>0</v>
      </c>
      <c r="B2" s="453" t="s">
        <v>1</v>
      </c>
      <c r="C2" s="456" t="s">
        <v>2</v>
      </c>
      <c r="D2" s="457"/>
      <c r="E2" s="457"/>
      <c r="F2" s="457"/>
      <c r="G2" s="458" t="s">
        <v>3</v>
      </c>
      <c r="H2" s="461" t="s">
        <v>4</v>
      </c>
      <c r="I2" s="462"/>
      <c r="J2" s="462"/>
      <c r="K2" s="462"/>
      <c r="L2" s="462"/>
      <c r="M2" s="463"/>
      <c r="N2" s="478" t="s">
        <v>5</v>
      </c>
      <c r="O2" s="479"/>
      <c r="P2" s="480"/>
    </row>
    <row r="3" spans="1:21" s="129" customFormat="1" ht="25.5" customHeight="1" x14ac:dyDescent="0.3">
      <c r="A3" s="452"/>
      <c r="B3" s="454"/>
      <c r="C3" s="469" t="s">
        <v>6</v>
      </c>
      <c r="D3" s="469" t="s">
        <v>7</v>
      </c>
      <c r="E3" s="481" t="s">
        <v>8</v>
      </c>
      <c r="F3" s="464"/>
      <c r="G3" s="459"/>
      <c r="H3" s="482" t="s">
        <v>9</v>
      </c>
      <c r="I3" s="464" t="s">
        <v>10</v>
      </c>
      <c r="J3" s="465"/>
      <c r="K3" s="465"/>
      <c r="L3" s="465"/>
      <c r="M3" s="466" t="s">
        <v>11</v>
      </c>
      <c r="N3" s="491" t="s">
        <v>12</v>
      </c>
      <c r="O3" s="481"/>
      <c r="P3" s="130" t="s">
        <v>13</v>
      </c>
    </row>
    <row r="4" spans="1:21" s="129" customFormat="1" ht="19.5" customHeight="1" x14ac:dyDescent="0.3">
      <c r="A4" s="452"/>
      <c r="B4" s="454"/>
      <c r="C4" s="470"/>
      <c r="D4" s="470"/>
      <c r="E4" s="469" t="s">
        <v>14</v>
      </c>
      <c r="F4" s="471" t="s">
        <v>15</v>
      </c>
      <c r="G4" s="459"/>
      <c r="H4" s="483"/>
      <c r="I4" s="473" t="s">
        <v>16</v>
      </c>
      <c r="J4" s="476" t="s">
        <v>17</v>
      </c>
      <c r="K4" s="476"/>
      <c r="L4" s="477"/>
      <c r="M4" s="466"/>
      <c r="N4" s="488" t="s">
        <v>18</v>
      </c>
      <c r="O4" s="489"/>
      <c r="P4" s="490"/>
    </row>
    <row r="5" spans="1:21" s="129" customFormat="1" ht="22.5" customHeight="1" x14ac:dyDescent="0.3">
      <c r="A5" s="452"/>
      <c r="B5" s="454"/>
      <c r="C5" s="470"/>
      <c r="D5" s="470"/>
      <c r="E5" s="470"/>
      <c r="F5" s="472"/>
      <c r="G5" s="459"/>
      <c r="H5" s="483"/>
      <c r="I5" s="474"/>
      <c r="J5" s="473" t="s">
        <v>19</v>
      </c>
      <c r="K5" s="473" t="s">
        <v>20</v>
      </c>
      <c r="L5" s="485" t="s">
        <v>21</v>
      </c>
      <c r="M5" s="466"/>
      <c r="N5" s="131">
        <v>1</v>
      </c>
      <c r="O5" s="132">
        <f>N5+1</f>
        <v>2</v>
      </c>
      <c r="P5" s="130">
        <f>O5+1</f>
        <v>3</v>
      </c>
    </row>
    <row r="6" spans="1:21" s="129" customFormat="1" ht="31.5" customHeight="1" x14ac:dyDescent="0.3">
      <c r="A6" s="452"/>
      <c r="B6" s="454"/>
      <c r="C6" s="470"/>
      <c r="D6" s="470"/>
      <c r="E6" s="470"/>
      <c r="F6" s="472"/>
      <c r="G6" s="459"/>
      <c r="H6" s="483"/>
      <c r="I6" s="474"/>
      <c r="J6" s="474"/>
      <c r="K6" s="474"/>
      <c r="L6" s="486"/>
      <c r="M6" s="467"/>
      <c r="N6" s="488" t="s">
        <v>22</v>
      </c>
      <c r="O6" s="489"/>
      <c r="P6" s="490"/>
    </row>
    <row r="7" spans="1:21" s="129" customFormat="1" ht="26.25" customHeight="1" thickBot="1" x14ac:dyDescent="0.35">
      <c r="A7" s="452"/>
      <c r="B7" s="455"/>
      <c r="C7" s="470"/>
      <c r="D7" s="470"/>
      <c r="E7" s="470"/>
      <c r="F7" s="472"/>
      <c r="G7" s="460"/>
      <c r="H7" s="484"/>
      <c r="I7" s="475"/>
      <c r="J7" s="475"/>
      <c r="K7" s="475"/>
      <c r="L7" s="487"/>
      <c r="M7" s="468"/>
      <c r="N7" s="131">
        <v>15</v>
      </c>
      <c r="O7" s="132">
        <v>15</v>
      </c>
      <c r="P7" s="130">
        <v>6</v>
      </c>
    </row>
    <row r="8" spans="1:21" s="129" customFormat="1" ht="18.75" customHeight="1" thickTop="1" thickBot="1" x14ac:dyDescent="0.35">
      <c r="A8" s="133">
        <v>1</v>
      </c>
      <c r="B8" s="134">
        <f>A8+1</f>
        <v>2</v>
      </c>
      <c r="C8" s="134">
        <f t="shared" ref="C8:P8" si="0">B8+1</f>
        <v>3</v>
      </c>
      <c r="D8" s="134">
        <f t="shared" si="0"/>
        <v>4</v>
      </c>
      <c r="E8" s="134">
        <f t="shared" si="0"/>
        <v>5</v>
      </c>
      <c r="F8" s="134">
        <f t="shared" si="0"/>
        <v>6</v>
      </c>
      <c r="G8" s="134">
        <f t="shared" si="0"/>
        <v>7</v>
      </c>
      <c r="H8" s="134">
        <f t="shared" si="0"/>
        <v>8</v>
      </c>
      <c r="I8" s="134">
        <f t="shared" si="0"/>
        <v>9</v>
      </c>
      <c r="J8" s="134">
        <f t="shared" si="0"/>
        <v>10</v>
      </c>
      <c r="K8" s="134">
        <f t="shared" si="0"/>
        <v>11</v>
      </c>
      <c r="L8" s="134">
        <f t="shared" si="0"/>
        <v>12</v>
      </c>
      <c r="M8" s="134">
        <f t="shared" si="0"/>
        <v>13</v>
      </c>
      <c r="N8" s="134">
        <f>M8+1</f>
        <v>14</v>
      </c>
      <c r="O8" s="134">
        <f t="shared" si="0"/>
        <v>15</v>
      </c>
      <c r="P8" s="135">
        <f t="shared" si="0"/>
        <v>16</v>
      </c>
    </row>
    <row r="9" spans="1:21" s="136" customFormat="1" ht="18" customHeight="1" thickBot="1" x14ac:dyDescent="0.35">
      <c r="A9" s="420" t="s">
        <v>23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2"/>
      <c r="S9" s="423" t="s">
        <v>24</v>
      </c>
      <c r="T9" s="424"/>
      <c r="U9" s="424"/>
    </row>
    <row r="10" spans="1:21" s="136" customFormat="1" ht="18" customHeight="1" thickBot="1" x14ac:dyDescent="0.35">
      <c r="A10" s="425" t="s">
        <v>25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7"/>
      <c r="S10" s="137" t="s">
        <v>26</v>
      </c>
      <c r="T10" s="137" t="s">
        <v>27</v>
      </c>
      <c r="U10" s="137" t="s">
        <v>28</v>
      </c>
    </row>
    <row r="11" spans="1:21" s="143" customFormat="1" ht="30" customHeight="1" x14ac:dyDescent="0.25">
      <c r="A11" s="187" t="s">
        <v>29</v>
      </c>
      <c r="B11" s="285" t="s">
        <v>174</v>
      </c>
      <c r="C11" s="5">
        <v>1</v>
      </c>
      <c r="D11" s="5"/>
      <c r="E11" s="17"/>
      <c r="F11" s="18"/>
      <c r="G11" s="138">
        <v>4</v>
      </c>
      <c r="H11" s="19">
        <f>G11*30</f>
        <v>120</v>
      </c>
      <c r="I11" s="139">
        <f>SUM(J11:L11)</f>
        <v>38</v>
      </c>
      <c r="J11" s="140"/>
      <c r="K11" s="141"/>
      <c r="L11" s="304">
        <v>38</v>
      </c>
      <c r="M11" s="20">
        <f>H11-I11</f>
        <v>82</v>
      </c>
      <c r="N11" s="303">
        <v>2.5</v>
      </c>
      <c r="O11" s="17"/>
      <c r="P11" s="21"/>
      <c r="Q11" s="301">
        <f>I11/H11</f>
        <v>0.31666666666666665</v>
      </c>
      <c r="R11" s="302" t="str">
        <f>IF(Q11&gt;50%,Q11,"")</f>
        <v/>
      </c>
      <c r="S11" s="28">
        <v>4</v>
      </c>
      <c r="T11" s="28"/>
      <c r="U11" s="28"/>
    </row>
    <row r="12" spans="1:21" s="143" customFormat="1" ht="39.6" customHeight="1" x14ac:dyDescent="0.25">
      <c r="A12" s="187" t="s">
        <v>30</v>
      </c>
      <c r="B12" s="285" t="s">
        <v>176</v>
      </c>
      <c r="C12" s="5"/>
      <c r="D12" s="5">
        <v>1</v>
      </c>
      <c r="E12" s="17"/>
      <c r="F12" s="18"/>
      <c r="G12" s="291">
        <v>3</v>
      </c>
      <c r="H12" s="19">
        <f>G12*30</f>
        <v>90</v>
      </c>
      <c r="I12" s="139">
        <f t="shared" ref="I12:I14" si="1">SUM(J12:L12)</f>
        <v>30</v>
      </c>
      <c r="J12" s="296">
        <v>16</v>
      </c>
      <c r="K12" s="141"/>
      <c r="L12" s="304">
        <v>14</v>
      </c>
      <c r="M12" s="22">
        <f>H12-I12</f>
        <v>60</v>
      </c>
      <c r="N12" s="303">
        <v>2</v>
      </c>
      <c r="O12" s="17"/>
      <c r="P12" s="21"/>
      <c r="Q12" s="301">
        <f t="shared" ref="Q12:Q14" si="2">I12/H12</f>
        <v>0.33333333333333331</v>
      </c>
      <c r="R12" s="302" t="str">
        <f t="shared" ref="R12:R14" si="3">IF(Q12&gt;50%,Q12,"")</f>
        <v/>
      </c>
      <c r="S12" s="29">
        <v>3</v>
      </c>
      <c r="T12" s="28"/>
      <c r="U12" s="28"/>
    </row>
    <row r="13" spans="1:21" s="143" customFormat="1" ht="17.399999999999999" customHeight="1" x14ac:dyDescent="0.25">
      <c r="A13" s="288" t="s">
        <v>31</v>
      </c>
      <c r="B13" s="287" t="s">
        <v>181</v>
      </c>
      <c r="C13" s="292">
        <v>1</v>
      </c>
      <c r="D13" s="5"/>
      <c r="E13" s="17"/>
      <c r="F13" s="18"/>
      <c r="G13" s="291">
        <v>3</v>
      </c>
      <c r="H13" s="19">
        <f>G13*30</f>
        <v>90</v>
      </c>
      <c r="I13" s="144">
        <f t="shared" ref="I13" si="4">SUM(J13:L13)</f>
        <v>30</v>
      </c>
      <c r="J13" s="293">
        <v>16</v>
      </c>
      <c r="K13" s="141"/>
      <c r="L13" s="294">
        <v>14</v>
      </c>
      <c r="M13" s="22">
        <f>H13-I13</f>
        <v>60</v>
      </c>
      <c r="N13" s="300">
        <v>2</v>
      </c>
      <c r="O13" s="17"/>
      <c r="P13" s="21"/>
      <c r="Q13" s="301">
        <f t="shared" si="2"/>
        <v>0.33333333333333331</v>
      </c>
      <c r="R13" s="302" t="str">
        <f t="shared" si="3"/>
        <v/>
      </c>
      <c r="S13" s="29">
        <v>3</v>
      </c>
      <c r="T13" s="29"/>
      <c r="U13" s="28"/>
    </row>
    <row r="14" spans="1:21" s="143" customFormat="1" ht="27.6" customHeight="1" thickBot="1" x14ac:dyDescent="0.3">
      <c r="A14" s="289" t="s">
        <v>32</v>
      </c>
      <c r="B14" s="286" t="s">
        <v>33</v>
      </c>
      <c r="C14" s="23"/>
      <c r="D14" s="23">
        <v>1</v>
      </c>
      <c r="E14" s="24"/>
      <c r="F14" s="25"/>
      <c r="G14" s="145">
        <v>3</v>
      </c>
      <c r="H14" s="201">
        <f>G14*30</f>
        <v>90</v>
      </c>
      <c r="I14" s="139">
        <f t="shared" si="1"/>
        <v>30</v>
      </c>
      <c r="J14" s="306">
        <v>22</v>
      </c>
      <c r="K14" s="146"/>
      <c r="L14" s="147">
        <v>8</v>
      </c>
      <c r="M14" s="26"/>
      <c r="N14" s="305">
        <v>2</v>
      </c>
      <c r="O14" s="25"/>
      <c r="P14" s="27"/>
      <c r="Q14" s="301">
        <f t="shared" si="2"/>
        <v>0.33333333333333331</v>
      </c>
      <c r="R14" s="302" t="str">
        <f t="shared" si="3"/>
        <v/>
      </c>
      <c r="S14" s="29">
        <v>3</v>
      </c>
      <c r="T14" s="28"/>
      <c r="U14" s="28"/>
    </row>
    <row r="15" spans="1:21" s="136" customFormat="1" ht="19.2" customHeight="1" thickBot="1" x14ac:dyDescent="0.35">
      <c r="A15" s="148"/>
      <c r="B15" s="149" t="s">
        <v>34</v>
      </c>
      <c r="C15" s="150">
        <f>COUNTA(C11:C14)</f>
        <v>2</v>
      </c>
      <c r="D15" s="150">
        <f>COUNTA(D11:D14)</f>
        <v>2</v>
      </c>
      <c r="E15" s="150">
        <f>COUNTA(E11:E14)</f>
        <v>0</v>
      </c>
      <c r="F15" s="150">
        <f>COUNTA(F11:F14)</f>
        <v>0</v>
      </c>
      <c r="G15" s="151">
        <f t="shared" ref="G15:P15" si="5">SUM(G11:G14)</f>
        <v>13</v>
      </c>
      <c r="H15" s="152">
        <f t="shared" si="5"/>
        <v>390</v>
      </c>
      <c r="I15" s="153">
        <f t="shared" si="5"/>
        <v>128</v>
      </c>
      <c r="J15" s="153">
        <f t="shared" si="5"/>
        <v>54</v>
      </c>
      <c r="K15" s="153">
        <f t="shared" si="5"/>
        <v>0</v>
      </c>
      <c r="L15" s="154">
        <f t="shared" si="5"/>
        <v>74</v>
      </c>
      <c r="M15" s="151">
        <f t="shared" si="5"/>
        <v>202</v>
      </c>
      <c r="N15" s="152">
        <f t="shared" si="5"/>
        <v>8.5</v>
      </c>
      <c r="O15" s="153">
        <f t="shared" si="5"/>
        <v>0</v>
      </c>
      <c r="P15" s="155">
        <f t="shared" si="5"/>
        <v>0</v>
      </c>
      <c r="S15" s="137"/>
      <c r="T15" s="137"/>
      <c r="U15" s="137"/>
    </row>
    <row r="16" spans="1:21" s="136" customFormat="1" ht="19.2" customHeight="1" thickBot="1" x14ac:dyDescent="0.35">
      <c r="A16" s="436" t="s">
        <v>35</v>
      </c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8"/>
      <c r="S16" s="137"/>
      <c r="T16" s="137"/>
      <c r="U16" s="137"/>
    </row>
    <row r="17" spans="1:21" s="136" customFormat="1" ht="19.95" customHeight="1" thickBot="1" x14ac:dyDescent="0.35">
      <c r="A17" s="156" t="s">
        <v>36</v>
      </c>
      <c r="B17" s="157"/>
      <c r="C17" s="158">
        <f>COUNTA(C18:C18)</f>
        <v>0</v>
      </c>
      <c r="D17" s="158">
        <f>COUNTA(D18:D18)</f>
        <v>1</v>
      </c>
      <c r="E17" s="158">
        <f>COUNTA(E18:E18)</f>
        <v>0</v>
      </c>
      <c r="F17" s="158">
        <f>COUNTA(F18:F18)</f>
        <v>0</v>
      </c>
      <c r="G17" s="159">
        <f t="shared" ref="G17:P17" si="6">SUM(G18:G18)</f>
        <v>5</v>
      </c>
      <c r="H17" s="160">
        <f t="shared" si="6"/>
        <v>150</v>
      </c>
      <c r="I17" s="158">
        <f t="shared" si="6"/>
        <v>46</v>
      </c>
      <c r="J17" s="315"/>
      <c r="K17" s="315"/>
      <c r="L17" s="316"/>
      <c r="M17" s="159">
        <f t="shared" si="6"/>
        <v>104</v>
      </c>
      <c r="N17" s="162">
        <f t="shared" si="6"/>
        <v>0</v>
      </c>
      <c r="O17" s="158">
        <f t="shared" si="6"/>
        <v>3</v>
      </c>
      <c r="P17" s="163">
        <f t="shared" si="6"/>
        <v>0</v>
      </c>
      <c r="S17" s="137"/>
      <c r="T17" s="137"/>
      <c r="U17" s="137"/>
    </row>
    <row r="18" spans="1:21" s="143" customFormat="1" ht="29.25" customHeight="1" thickBot="1" x14ac:dyDescent="0.3">
      <c r="A18" s="164" t="s">
        <v>37</v>
      </c>
      <c r="B18" s="165" t="s">
        <v>38</v>
      </c>
      <c r="C18" s="1"/>
      <c r="D18" s="1">
        <v>2</v>
      </c>
      <c r="E18" s="1"/>
      <c r="F18" s="2"/>
      <c r="G18" s="166">
        <v>5</v>
      </c>
      <c r="H18" s="167">
        <f>G18*30</f>
        <v>150</v>
      </c>
      <c r="I18" s="168">
        <v>46</v>
      </c>
      <c r="J18" s="317"/>
      <c r="K18" s="318"/>
      <c r="L18" s="319"/>
      <c r="M18" s="169">
        <f>H18-I18</f>
        <v>104</v>
      </c>
      <c r="N18" s="170"/>
      <c r="O18" s="1">
        <v>3</v>
      </c>
      <c r="P18" s="3"/>
      <c r="Q18" s="301">
        <f>I18/H18</f>
        <v>0.30666666666666664</v>
      </c>
      <c r="R18" s="302" t="str">
        <f>IF(Q18&gt;50%,Q18,"")</f>
        <v/>
      </c>
      <c r="S18" s="172"/>
      <c r="T18" s="172">
        <v>5</v>
      </c>
      <c r="U18" s="172"/>
    </row>
    <row r="19" spans="1:21" s="136" customFormat="1" ht="17.399999999999999" customHeight="1" thickBot="1" x14ac:dyDescent="0.35">
      <c r="A19" s="173"/>
      <c r="B19" s="99" t="s">
        <v>39</v>
      </c>
      <c r="C19" s="99">
        <f t="shared" ref="C19:P19" si="7">SUM(C15,C17)</f>
        <v>2</v>
      </c>
      <c r="D19" s="99">
        <f t="shared" si="7"/>
        <v>3</v>
      </c>
      <c r="E19" s="99">
        <f t="shared" si="7"/>
        <v>0</v>
      </c>
      <c r="F19" s="174">
        <f t="shared" si="7"/>
        <v>0</v>
      </c>
      <c r="G19" s="175">
        <f t="shared" si="7"/>
        <v>18</v>
      </c>
      <c r="H19" s="176">
        <f t="shared" si="7"/>
        <v>540</v>
      </c>
      <c r="I19" s="177">
        <f t="shared" si="7"/>
        <v>174</v>
      </c>
      <c r="J19" s="320"/>
      <c r="K19" s="320"/>
      <c r="L19" s="321"/>
      <c r="M19" s="175">
        <f t="shared" si="7"/>
        <v>306</v>
      </c>
      <c r="N19" s="176">
        <f t="shared" si="7"/>
        <v>8.5</v>
      </c>
      <c r="O19" s="177">
        <f t="shared" si="7"/>
        <v>3</v>
      </c>
      <c r="P19" s="179">
        <f t="shared" si="7"/>
        <v>0</v>
      </c>
      <c r="S19" s="137"/>
      <c r="T19" s="137"/>
      <c r="U19" s="137"/>
    </row>
    <row r="20" spans="1:21" s="143" customFormat="1" ht="21" customHeight="1" thickBot="1" x14ac:dyDescent="0.35">
      <c r="A20" s="430" t="s">
        <v>40</v>
      </c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2"/>
      <c r="S20" s="172"/>
      <c r="T20" s="172"/>
      <c r="U20" s="172"/>
    </row>
    <row r="21" spans="1:21" s="143" customFormat="1" ht="19.5" customHeight="1" thickBot="1" x14ac:dyDescent="0.35">
      <c r="A21" s="433" t="s">
        <v>41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4"/>
      <c r="O21" s="434"/>
      <c r="P21" s="435"/>
      <c r="S21" s="172"/>
      <c r="T21" s="172"/>
      <c r="U21" s="172"/>
    </row>
    <row r="22" spans="1:21" s="143" customFormat="1" ht="13.8" x14ac:dyDescent="0.25">
      <c r="A22" s="180" t="s">
        <v>42</v>
      </c>
      <c r="B22" s="181" t="s">
        <v>43</v>
      </c>
      <c r="C22" s="6"/>
      <c r="D22" s="6">
        <v>1</v>
      </c>
      <c r="E22" s="6"/>
      <c r="F22" s="182"/>
      <c r="G22" s="183">
        <v>3</v>
      </c>
      <c r="H22" s="19">
        <f t="shared" ref="H22:H29" si="8">G22*30</f>
        <v>90</v>
      </c>
      <c r="I22" s="139">
        <f t="shared" ref="I22:I29" si="9">SUM(J22:L22)</f>
        <v>30</v>
      </c>
      <c r="J22" s="140">
        <v>14</v>
      </c>
      <c r="K22" s="184"/>
      <c r="L22" s="185">
        <v>16</v>
      </c>
      <c r="M22" s="22">
        <f t="shared" ref="M22:M29" si="10">H22-I22</f>
        <v>60</v>
      </c>
      <c r="N22" s="186">
        <v>2</v>
      </c>
      <c r="O22" s="6"/>
      <c r="P22" s="7"/>
      <c r="Q22" s="301">
        <f t="shared" ref="Q22:Q29" si="11">I22/H22</f>
        <v>0.33333333333333331</v>
      </c>
      <c r="R22" s="302" t="str">
        <f t="shared" ref="R22:R29" si="12">IF(Q22&gt;50%,Q22,"")</f>
        <v/>
      </c>
      <c r="S22" s="29">
        <v>3</v>
      </c>
      <c r="T22" s="28"/>
      <c r="U22" s="28"/>
    </row>
    <row r="23" spans="1:21" s="143" customFormat="1" ht="14.25" customHeight="1" x14ac:dyDescent="0.25">
      <c r="A23" s="187" t="s">
        <v>44</v>
      </c>
      <c r="B23" s="181" t="s">
        <v>45</v>
      </c>
      <c r="C23" s="4">
        <v>1</v>
      </c>
      <c r="D23" s="5"/>
      <c r="E23" s="6"/>
      <c r="F23" s="182"/>
      <c r="G23" s="183">
        <v>3</v>
      </c>
      <c r="H23" s="19">
        <f>G23*30</f>
        <v>90</v>
      </c>
      <c r="I23" s="139">
        <f t="shared" si="9"/>
        <v>30</v>
      </c>
      <c r="J23" s="140">
        <v>16</v>
      </c>
      <c r="K23" s="184"/>
      <c r="L23" s="185">
        <v>14</v>
      </c>
      <c r="M23" s="22">
        <f>H23-I23</f>
        <v>60</v>
      </c>
      <c r="N23" s="186">
        <v>2</v>
      </c>
      <c r="O23" s="6"/>
      <c r="P23" s="7"/>
      <c r="Q23" s="301">
        <f t="shared" si="11"/>
        <v>0.33333333333333331</v>
      </c>
      <c r="R23" s="302" t="str">
        <f t="shared" si="12"/>
        <v/>
      </c>
      <c r="S23" s="29">
        <v>3</v>
      </c>
      <c r="T23" s="28"/>
      <c r="U23" s="28"/>
    </row>
    <row r="24" spans="1:21" s="143" customFormat="1" ht="13.8" x14ac:dyDescent="0.25">
      <c r="A24" s="187" t="s">
        <v>46</v>
      </c>
      <c r="B24" s="181" t="s">
        <v>47</v>
      </c>
      <c r="C24" s="4">
        <v>1</v>
      </c>
      <c r="D24" s="5"/>
      <c r="E24" s="6"/>
      <c r="F24" s="182"/>
      <c r="G24" s="295">
        <v>3</v>
      </c>
      <c r="H24" s="19">
        <f>G24*30</f>
        <v>90</v>
      </c>
      <c r="I24" s="139">
        <f t="shared" si="9"/>
        <v>30</v>
      </c>
      <c r="J24" s="140">
        <v>14</v>
      </c>
      <c r="K24" s="184"/>
      <c r="L24" s="185">
        <v>16</v>
      </c>
      <c r="M24" s="22">
        <f>H24-I24</f>
        <v>60</v>
      </c>
      <c r="N24" s="186">
        <v>2</v>
      </c>
      <c r="O24" s="6"/>
      <c r="P24" s="7"/>
      <c r="Q24" s="301">
        <f t="shared" si="11"/>
        <v>0.33333333333333331</v>
      </c>
      <c r="R24" s="302" t="str">
        <f t="shared" si="12"/>
        <v/>
      </c>
      <c r="S24" s="29">
        <v>3</v>
      </c>
      <c r="T24" s="28"/>
      <c r="U24" s="28"/>
    </row>
    <row r="25" spans="1:21" s="143" customFormat="1" ht="16.8" customHeight="1" x14ac:dyDescent="0.25">
      <c r="A25" s="187" t="s">
        <v>48</v>
      </c>
      <c r="B25" s="181" t="s">
        <v>49</v>
      </c>
      <c r="C25" s="4">
        <v>1</v>
      </c>
      <c r="D25" s="5"/>
      <c r="E25" s="6"/>
      <c r="F25" s="182"/>
      <c r="G25" s="183">
        <v>3</v>
      </c>
      <c r="H25" s="19">
        <f>G25*30</f>
        <v>90</v>
      </c>
      <c r="I25" s="144">
        <f t="shared" si="9"/>
        <v>30</v>
      </c>
      <c r="J25" s="140">
        <v>14</v>
      </c>
      <c r="K25" s="184"/>
      <c r="L25" s="185">
        <v>16</v>
      </c>
      <c r="M25" s="22">
        <f>H25-I25</f>
        <v>60</v>
      </c>
      <c r="N25" s="186">
        <v>2</v>
      </c>
      <c r="O25" s="6"/>
      <c r="P25" s="7"/>
      <c r="Q25" s="301">
        <f t="shared" si="11"/>
        <v>0.33333333333333331</v>
      </c>
      <c r="R25" s="302" t="str">
        <f t="shared" si="12"/>
        <v/>
      </c>
      <c r="S25" s="29">
        <v>3</v>
      </c>
      <c r="T25" s="28"/>
      <c r="U25" s="28"/>
    </row>
    <row r="26" spans="1:21" s="143" customFormat="1" ht="25.2" customHeight="1" x14ac:dyDescent="0.25">
      <c r="A26" s="290" t="s">
        <v>50</v>
      </c>
      <c r="B26" s="314" t="s">
        <v>177</v>
      </c>
      <c r="C26" s="4"/>
      <c r="D26" s="494">
        <v>2</v>
      </c>
      <c r="E26" s="6"/>
      <c r="F26" s="182"/>
      <c r="G26" s="295">
        <v>3</v>
      </c>
      <c r="H26" s="19">
        <f>G26*30</f>
        <v>90</v>
      </c>
      <c r="I26" s="144">
        <f t="shared" si="9"/>
        <v>30</v>
      </c>
      <c r="J26" s="296">
        <v>16</v>
      </c>
      <c r="K26" s="184"/>
      <c r="L26" s="297">
        <v>14</v>
      </c>
      <c r="M26" s="22">
        <f>H26-I26</f>
        <v>60</v>
      </c>
      <c r="N26" s="495"/>
      <c r="O26" s="496">
        <v>2</v>
      </c>
      <c r="P26" s="7"/>
      <c r="Q26" s="301">
        <f t="shared" si="11"/>
        <v>0.33333333333333331</v>
      </c>
      <c r="R26" s="302" t="str">
        <f t="shared" si="12"/>
        <v/>
      </c>
      <c r="S26" s="492"/>
      <c r="T26" s="493">
        <v>3</v>
      </c>
      <c r="U26" s="28"/>
    </row>
    <row r="27" spans="1:21" s="143" customFormat="1" ht="30" customHeight="1" x14ac:dyDescent="0.25">
      <c r="A27" s="290" t="s">
        <v>52</v>
      </c>
      <c r="B27" s="285" t="s">
        <v>175</v>
      </c>
      <c r="C27" s="5">
        <v>2</v>
      </c>
      <c r="D27" s="5">
        <v>1</v>
      </c>
      <c r="E27" s="17"/>
      <c r="F27" s="18">
        <v>2</v>
      </c>
      <c r="G27" s="138">
        <v>4</v>
      </c>
      <c r="H27" s="19">
        <f>G27*30</f>
        <v>120</v>
      </c>
      <c r="I27" s="144">
        <f>SUM(J27:L27)</f>
        <v>38</v>
      </c>
      <c r="J27" s="296">
        <v>24</v>
      </c>
      <c r="K27" s="141"/>
      <c r="L27" s="142">
        <v>14</v>
      </c>
      <c r="M27" s="22">
        <f>H27-I27</f>
        <v>82</v>
      </c>
      <c r="N27" s="303">
        <v>0.5</v>
      </c>
      <c r="O27" s="17">
        <v>2</v>
      </c>
      <c r="P27" s="21"/>
      <c r="Q27" s="301">
        <f>I27/H27</f>
        <v>0.31666666666666665</v>
      </c>
      <c r="R27" s="302" t="str">
        <f>IF(Q27&gt;50%,Q27,"")</f>
        <v/>
      </c>
      <c r="S27" s="29">
        <v>1</v>
      </c>
      <c r="T27" s="29">
        <v>3</v>
      </c>
      <c r="U27" s="28"/>
    </row>
    <row r="28" spans="1:21" s="143" customFormat="1" ht="14.25" customHeight="1" x14ac:dyDescent="0.25">
      <c r="A28" s="290" t="s">
        <v>178</v>
      </c>
      <c r="B28" s="181" t="s">
        <v>51</v>
      </c>
      <c r="C28" s="4">
        <v>2</v>
      </c>
      <c r="D28" s="5">
        <v>1</v>
      </c>
      <c r="E28" s="6"/>
      <c r="F28" s="182"/>
      <c r="G28" s="295">
        <v>3</v>
      </c>
      <c r="H28" s="19">
        <f t="shared" si="8"/>
        <v>90</v>
      </c>
      <c r="I28" s="139">
        <f t="shared" si="9"/>
        <v>30</v>
      </c>
      <c r="J28" s="296">
        <v>14</v>
      </c>
      <c r="K28" s="184"/>
      <c r="L28" s="297">
        <v>16</v>
      </c>
      <c r="M28" s="22">
        <f t="shared" si="10"/>
        <v>60</v>
      </c>
      <c r="N28" s="298">
        <v>0.5</v>
      </c>
      <c r="O28" s="308">
        <v>1.5</v>
      </c>
      <c r="P28" s="7"/>
      <c r="Q28" s="301">
        <f t="shared" si="11"/>
        <v>0.33333333333333331</v>
      </c>
      <c r="R28" s="302" t="str">
        <f t="shared" si="12"/>
        <v/>
      </c>
      <c r="S28" s="29">
        <v>1</v>
      </c>
      <c r="T28" s="28">
        <v>2</v>
      </c>
      <c r="U28" s="28"/>
    </row>
    <row r="29" spans="1:21" s="143" customFormat="1" ht="25.8" customHeight="1" thickBot="1" x14ac:dyDescent="0.3">
      <c r="A29" s="290" t="s">
        <v>182</v>
      </c>
      <c r="B29" s="309" t="s">
        <v>179</v>
      </c>
      <c r="C29" s="188">
        <v>2</v>
      </c>
      <c r="D29" s="188"/>
      <c r="E29" s="188"/>
      <c r="F29" s="189"/>
      <c r="G29" s="190">
        <v>4</v>
      </c>
      <c r="H29" s="191">
        <f t="shared" si="8"/>
        <v>120</v>
      </c>
      <c r="I29" s="192">
        <f t="shared" si="9"/>
        <v>38</v>
      </c>
      <c r="J29" s="310">
        <v>20</v>
      </c>
      <c r="K29" s="193"/>
      <c r="L29" s="311">
        <v>18</v>
      </c>
      <c r="M29" s="194">
        <f t="shared" si="10"/>
        <v>82</v>
      </c>
      <c r="N29" s="195"/>
      <c r="O29" s="312">
        <v>2.5</v>
      </c>
      <c r="P29" s="8"/>
      <c r="Q29" s="301">
        <f t="shared" si="11"/>
        <v>0.31666666666666665</v>
      </c>
      <c r="R29" s="302" t="str">
        <f t="shared" si="12"/>
        <v/>
      </c>
      <c r="S29" s="29"/>
      <c r="T29" s="299">
        <v>4</v>
      </c>
      <c r="U29" s="28"/>
    </row>
    <row r="30" spans="1:21" s="143" customFormat="1" ht="13.8" x14ac:dyDescent="0.3">
      <c r="A30" s="196" t="s">
        <v>53</v>
      </c>
      <c r="B30" s="43" t="s">
        <v>54</v>
      </c>
      <c r="C30" s="197"/>
      <c r="D30" s="198">
        <v>2</v>
      </c>
      <c r="E30" s="198"/>
      <c r="F30" s="199"/>
      <c r="G30" s="200">
        <v>6</v>
      </c>
      <c r="H30" s="201">
        <f>G30*30</f>
        <v>180</v>
      </c>
      <c r="I30" s="139"/>
      <c r="J30" s="139"/>
      <c r="K30" s="139"/>
      <c r="L30" s="202"/>
      <c r="M30" s="20">
        <f>H30-I30</f>
        <v>180</v>
      </c>
      <c r="N30" s="203"/>
      <c r="O30" s="139"/>
      <c r="P30" s="9"/>
      <c r="Q30" s="171"/>
      <c r="R30" s="171" t="str">
        <f t="shared" ref="R30:R33" si="13">IF(Q30&gt;50%,Q30,"")</f>
        <v/>
      </c>
      <c r="S30" s="342">
        <v>3</v>
      </c>
      <c r="T30" s="342">
        <v>3</v>
      </c>
      <c r="U30" s="172"/>
    </row>
    <row r="31" spans="1:21" s="143" customFormat="1" ht="13.8" x14ac:dyDescent="0.3">
      <c r="A31" s="204" t="s">
        <v>55</v>
      </c>
      <c r="B31" s="42" t="s">
        <v>56</v>
      </c>
      <c r="C31" s="205"/>
      <c r="D31" s="206">
        <v>3</v>
      </c>
      <c r="E31" s="206"/>
      <c r="F31" s="207"/>
      <c r="G31" s="208">
        <v>9</v>
      </c>
      <c r="H31" s="19">
        <f>G31*30</f>
        <v>270</v>
      </c>
      <c r="I31" s="144"/>
      <c r="J31" s="144"/>
      <c r="K31" s="144"/>
      <c r="L31" s="209"/>
      <c r="M31" s="22">
        <f>H31-I31</f>
        <v>270</v>
      </c>
      <c r="N31" s="210"/>
      <c r="O31" s="144"/>
      <c r="P31" s="10"/>
      <c r="Q31" s="171"/>
      <c r="R31" s="171" t="str">
        <f t="shared" si="13"/>
        <v/>
      </c>
      <c r="S31" s="172"/>
      <c r="T31" s="172"/>
      <c r="U31" s="172">
        <v>9</v>
      </c>
    </row>
    <row r="32" spans="1:21" s="143" customFormat="1" ht="13.8" x14ac:dyDescent="0.3">
      <c r="A32" s="204"/>
      <c r="B32" s="211" t="s">
        <v>57</v>
      </c>
      <c r="C32" s="206">
        <v>3</v>
      </c>
      <c r="D32" s="206"/>
      <c r="E32" s="206"/>
      <c r="F32" s="207"/>
      <c r="G32" s="208">
        <v>2</v>
      </c>
      <c r="H32" s="19">
        <f>G32*30</f>
        <v>60</v>
      </c>
      <c r="I32" s="144"/>
      <c r="J32" s="144"/>
      <c r="K32" s="144"/>
      <c r="L32" s="209"/>
      <c r="M32" s="22">
        <f>H32-I32</f>
        <v>60</v>
      </c>
      <c r="N32" s="210"/>
      <c r="O32" s="144"/>
      <c r="P32" s="10"/>
      <c r="Q32" s="171"/>
      <c r="R32" s="171"/>
      <c r="S32" s="172"/>
      <c r="T32" s="172"/>
      <c r="U32" s="172">
        <v>2</v>
      </c>
    </row>
    <row r="33" spans="1:21" s="143" customFormat="1" ht="14.4" thickBot="1" x14ac:dyDescent="0.35">
      <c r="A33" s="212"/>
      <c r="B33" s="213" t="s">
        <v>58</v>
      </c>
      <c r="C33" s="214"/>
      <c r="D33" s="214"/>
      <c r="E33" s="214">
        <v>3</v>
      </c>
      <c r="F33" s="215"/>
      <c r="G33" s="216">
        <v>9</v>
      </c>
      <c r="H33" s="191">
        <f>G33*30</f>
        <v>270</v>
      </c>
      <c r="I33" s="192"/>
      <c r="J33" s="192"/>
      <c r="K33" s="192"/>
      <c r="L33" s="217"/>
      <c r="M33" s="194">
        <f>H33-I33</f>
        <v>270</v>
      </c>
      <c r="N33" s="218"/>
      <c r="O33" s="219"/>
      <c r="P33" s="98"/>
      <c r="Q33" s="171"/>
      <c r="R33" s="171" t="str">
        <f t="shared" si="13"/>
        <v/>
      </c>
      <c r="S33" s="172"/>
      <c r="T33" s="172"/>
      <c r="U33" s="172">
        <v>9</v>
      </c>
    </row>
    <row r="34" spans="1:21" s="232" customFormat="1" ht="17.25" customHeight="1" thickBot="1" x14ac:dyDescent="0.35">
      <c r="A34" s="220"/>
      <c r="B34" s="221" t="s">
        <v>59</v>
      </c>
      <c r="C34" s="222"/>
      <c r="D34" s="223"/>
      <c r="E34" s="224">
        <v>3</v>
      </c>
      <c r="F34" s="11"/>
      <c r="G34" s="225"/>
      <c r="H34" s="226"/>
      <c r="I34" s="227"/>
      <c r="J34" s="227"/>
      <c r="K34" s="227"/>
      <c r="L34" s="228"/>
      <c r="M34" s="229">
        <f t="shared" ref="M34" si="14">H34-I34</f>
        <v>0</v>
      </c>
      <c r="N34" s="230"/>
      <c r="O34" s="224"/>
      <c r="P34" s="11"/>
      <c r="Q34" s="171"/>
      <c r="R34" s="171"/>
      <c r="S34" s="231"/>
      <c r="T34" s="231"/>
      <c r="U34" s="231"/>
    </row>
    <row r="35" spans="1:21" s="143" customFormat="1" ht="20.399999999999999" customHeight="1" thickBot="1" x14ac:dyDescent="0.35">
      <c r="A35" s="233"/>
      <c r="B35" s="234" t="s">
        <v>60</v>
      </c>
      <c r="C35" s="235">
        <f>COUNTA(C22:C34)</f>
        <v>7</v>
      </c>
      <c r="D35" s="235">
        <f>COUNTA(D22:D34)</f>
        <v>6</v>
      </c>
      <c r="E35" s="235">
        <f>COUNTA(E22:E34)</f>
        <v>2</v>
      </c>
      <c r="F35" s="235">
        <f>COUNTA(F22:F34)</f>
        <v>1</v>
      </c>
      <c r="G35" s="236">
        <f>SUM(G22:G34)</f>
        <v>52</v>
      </c>
      <c r="H35" s="237">
        <f t="shared" ref="H35:P35" si="15">SUM(H22:H34)</f>
        <v>1560</v>
      </c>
      <c r="I35" s="238">
        <f t="shared" si="15"/>
        <v>256</v>
      </c>
      <c r="J35" s="238">
        <f t="shared" si="15"/>
        <v>132</v>
      </c>
      <c r="K35" s="238">
        <f t="shared" si="15"/>
        <v>0</v>
      </c>
      <c r="L35" s="239">
        <f t="shared" si="15"/>
        <v>124</v>
      </c>
      <c r="M35" s="236">
        <f t="shared" si="15"/>
        <v>1304</v>
      </c>
      <c r="N35" s="237">
        <f t="shared" si="15"/>
        <v>9</v>
      </c>
      <c r="O35" s="238">
        <f t="shared" si="15"/>
        <v>8</v>
      </c>
      <c r="P35" s="240">
        <f t="shared" si="15"/>
        <v>0</v>
      </c>
      <c r="S35" s="172"/>
      <c r="T35" s="172"/>
      <c r="U35" s="172"/>
    </row>
    <row r="36" spans="1:21" s="143" customFormat="1" ht="20.399999999999999" customHeight="1" thickBot="1" x14ac:dyDescent="0.35">
      <c r="A36" s="436" t="s">
        <v>61</v>
      </c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8"/>
      <c r="S36" s="172"/>
      <c r="T36" s="172"/>
      <c r="U36" s="172"/>
    </row>
    <row r="37" spans="1:21" s="136" customFormat="1" ht="16.2" customHeight="1" thickBot="1" x14ac:dyDescent="0.35">
      <c r="A37" s="156" t="s">
        <v>62</v>
      </c>
      <c r="B37" s="157"/>
      <c r="C37" s="158">
        <f>COUNTA(C38:C41)</f>
        <v>0</v>
      </c>
      <c r="D37" s="158">
        <f>COUNTA(D38:D41)</f>
        <v>4</v>
      </c>
      <c r="E37" s="158">
        <f>COUNTA(E38:E41)</f>
        <v>0</v>
      </c>
      <c r="F37" s="161">
        <f>COUNTA(F38:F41)</f>
        <v>0</v>
      </c>
      <c r="G37" s="159">
        <f t="shared" ref="G37:I37" si="16">SUM(G38:G41)</f>
        <v>20</v>
      </c>
      <c r="H37" s="160">
        <f t="shared" si="16"/>
        <v>600</v>
      </c>
      <c r="I37" s="158">
        <f t="shared" si="16"/>
        <v>188</v>
      </c>
      <c r="J37" s="315"/>
      <c r="K37" s="315"/>
      <c r="L37" s="316"/>
      <c r="M37" s="159">
        <f>H37-I37</f>
        <v>412</v>
      </c>
      <c r="N37" s="162">
        <f>SUM(N38:N41)</f>
        <v>0</v>
      </c>
      <c r="O37" s="158">
        <f>SUM(O38:O41)</f>
        <v>6</v>
      </c>
      <c r="P37" s="163">
        <f>SUM(P38:P41)</f>
        <v>16</v>
      </c>
      <c r="S37" s="137"/>
      <c r="T37" s="137"/>
      <c r="U37" s="137"/>
    </row>
    <row r="38" spans="1:21" s="143" customFormat="1" ht="13.8" x14ac:dyDescent="0.25">
      <c r="A38" s="164" t="s">
        <v>63</v>
      </c>
      <c r="B38" s="439" t="s">
        <v>64</v>
      </c>
      <c r="C38" s="498"/>
      <c r="D38" s="31">
        <v>2</v>
      </c>
      <c r="E38" s="31"/>
      <c r="F38" s="32"/>
      <c r="G38" s="241">
        <v>5</v>
      </c>
      <c r="H38" s="33">
        <f>G38*30</f>
        <v>150</v>
      </c>
      <c r="I38" s="168">
        <v>46</v>
      </c>
      <c r="J38" s="296"/>
      <c r="K38" s="323"/>
      <c r="L38" s="324"/>
      <c r="M38" s="243">
        <f>H38-I38</f>
        <v>104</v>
      </c>
      <c r="N38" s="30"/>
      <c r="O38" s="31">
        <v>3</v>
      </c>
      <c r="P38" s="242"/>
      <c r="Q38" s="301">
        <f t="shared" ref="Q38:Q41" si="17">I38/H38</f>
        <v>0.30666666666666664</v>
      </c>
      <c r="R38" s="302" t="str">
        <f t="shared" ref="R38:R41" si="18">IF(Q38&gt;50%,Q38,"")</f>
        <v/>
      </c>
      <c r="S38" s="28"/>
      <c r="T38" s="28">
        <v>5</v>
      </c>
      <c r="U38" s="28"/>
    </row>
    <row r="39" spans="1:21" s="12" customFormat="1" ht="12.75" customHeight="1" x14ac:dyDescent="0.25">
      <c r="A39" s="164" t="s">
        <v>65</v>
      </c>
      <c r="B39" s="440"/>
      <c r="C39" s="499"/>
      <c r="D39" s="35">
        <v>2</v>
      </c>
      <c r="E39" s="35"/>
      <c r="F39" s="36"/>
      <c r="G39" s="241">
        <v>5</v>
      </c>
      <c r="H39" s="33">
        <f>G39*30</f>
        <v>150</v>
      </c>
      <c r="I39" s="168">
        <v>46</v>
      </c>
      <c r="J39" s="296"/>
      <c r="K39" s="325"/>
      <c r="L39" s="326"/>
      <c r="M39" s="245">
        <f>H39-I39</f>
        <v>104</v>
      </c>
      <c r="N39" s="34"/>
      <c r="O39" s="35">
        <v>3</v>
      </c>
      <c r="P39" s="244"/>
      <c r="Q39" s="301">
        <f t="shared" si="17"/>
        <v>0.30666666666666664</v>
      </c>
      <c r="R39" s="302" t="str">
        <f t="shared" si="18"/>
        <v/>
      </c>
      <c r="S39" s="28"/>
      <c r="T39" s="28">
        <v>5</v>
      </c>
      <c r="U39" s="28"/>
    </row>
    <row r="40" spans="1:21" s="143" customFormat="1" ht="12.75" customHeight="1" x14ac:dyDescent="0.25">
      <c r="A40" s="164" t="s">
        <v>66</v>
      </c>
      <c r="B40" s="440"/>
      <c r="C40" s="498"/>
      <c r="D40" s="31">
        <v>3</v>
      </c>
      <c r="E40" s="31"/>
      <c r="F40" s="32"/>
      <c r="G40" s="246">
        <v>5</v>
      </c>
      <c r="H40" s="37">
        <f>G40*30</f>
        <v>150</v>
      </c>
      <c r="I40" s="168">
        <v>48</v>
      </c>
      <c r="J40" s="327"/>
      <c r="K40" s="323"/>
      <c r="L40" s="324"/>
      <c r="M40" s="247">
        <f>H40-I40</f>
        <v>102</v>
      </c>
      <c r="N40" s="30"/>
      <c r="O40" s="31"/>
      <c r="P40" s="242">
        <v>8</v>
      </c>
      <c r="Q40" s="301">
        <f t="shared" si="17"/>
        <v>0.32</v>
      </c>
      <c r="R40" s="302" t="str">
        <f t="shared" si="18"/>
        <v/>
      </c>
      <c r="S40" s="248"/>
      <c r="T40" s="248"/>
      <c r="U40" s="248">
        <v>5</v>
      </c>
    </row>
    <row r="41" spans="1:21" s="143" customFormat="1" ht="13.5" customHeight="1" thickBot="1" x14ac:dyDescent="0.3">
      <c r="A41" s="249" t="s">
        <v>67</v>
      </c>
      <c r="B41" s="501"/>
      <c r="C41" s="500"/>
      <c r="D41" s="39">
        <v>3</v>
      </c>
      <c r="E41" s="39"/>
      <c r="F41" s="40"/>
      <c r="G41" s="250">
        <v>5</v>
      </c>
      <c r="H41" s="41">
        <f t="shared" ref="H41" si="19">G41*30</f>
        <v>150</v>
      </c>
      <c r="I41" s="322">
        <v>48</v>
      </c>
      <c r="J41" s="328"/>
      <c r="K41" s="329"/>
      <c r="L41" s="330"/>
      <c r="M41" s="252">
        <f t="shared" ref="M41" si="20">H41-I41</f>
        <v>102</v>
      </c>
      <c r="N41" s="38"/>
      <c r="O41" s="39"/>
      <c r="P41" s="251">
        <v>8</v>
      </c>
      <c r="Q41" s="301">
        <f t="shared" si="17"/>
        <v>0.32</v>
      </c>
      <c r="R41" s="302" t="str">
        <f t="shared" si="18"/>
        <v/>
      </c>
      <c r="S41" s="28"/>
      <c r="T41" s="28"/>
      <c r="U41" s="28">
        <v>5</v>
      </c>
    </row>
    <row r="42" spans="1:21" s="143" customFormat="1" ht="16.2" thickBot="1" x14ac:dyDescent="0.35">
      <c r="A42" s="253"/>
      <c r="B42" s="99" t="s">
        <v>68</v>
      </c>
      <c r="C42" s="99">
        <f t="shared" ref="C42:P42" si="21">SUM(C35,C37)</f>
        <v>7</v>
      </c>
      <c r="D42" s="99">
        <f t="shared" si="21"/>
        <v>10</v>
      </c>
      <c r="E42" s="99">
        <f t="shared" si="21"/>
        <v>2</v>
      </c>
      <c r="F42" s="174">
        <f t="shared" si="21"/>
        <v>1</v>
      </c>
      <c r="G42" s="175">
        <f t="shared" si="21"/>
        <v>72</v>
      </c>
      <c r="H42" s="176">
        <f t="shared" si="21"/>
        <v>2160</v>
      </c>
      <c r="I42" s="254">
        <f t="shared" si="21"/>
        <v>444</v>
      </c>
      <c r="J42" s="331"/>
      <c r="K42" s="331"/>
      <c r="L42" s="321"/>
      <c r="M42" s="175">
        <f t="shared" si="21"/>
        <v>1716</v>
      </c>
      <c r="N42" s="176">
        <f t="shared" si="21"/>
        <v>9</v>
      </c>
      <c r="O42" s="254">
        <f t="shared" si="21"/>
        <v>14</v>
      </c>
      <c r="P42" s="178">
        <f t="shared" si="21"/>
        <v>16</v>
      </c>
      <c r="S42" s="172"/>
      <c r="T42" s="172"/>
      <c r="U42" s="172"/>
    </row>
    <row r="43" spans="1:21" s="143" customFormat="1" ht="33" customHeight="1" thickBot="1" x14ac:dyDescent="0.35">
      <c r="A43" s="441" t="s">
        <v>69</v>
      </c>
      <c r="B43" s="442"/>
      <c r="C43" s="255"/>
      <c r="D43" s="255"/>
      <c r="E43" s="255"/>
      <c r="F43" s="255"/>
      <c r="G43" s="256"/>
      <c r="H43" s="257">
        <f>G19/G46</f>
        <v>0.2</v>
      </c>
      <c r="I43" s="258"/>
      <c r="J43" s="258"/>
      <c r="K43" s="258"/>
      <c r="L43" s="259"/>
      <c r="M43" s="256"/>
      <c r="N43" s="260"/>
      <c r="O43" s="261"/>
      <c r="P43" s="262"/>
      <c r="S43" s="172"/>
      <c r="T43" s="172"/>
      <c r="U43" s="172"/>
    </row>
    <row r="44" spans="1:21" s="136" customFormat="1" ht="31.5" customHeight="1" thickBot="1" x14ac:dyDescent="0.35">
      <c r="A44" s="443" t="s">
        <v>70</v>
      </c>
      <c r="B44" s="444"/>
      <c r="C44" s="158"/>
      <c r="D44" s="158"/>
      <c r="E44" s="158"/>
      <c r="F44" s="158"/>
      <c r="G44" s="159"/>
      <c r="H44" s="263">
        <f>(G37+G17)/G46</f>
        <v>0.27777777777777779</v>
      </c>
      <c r="I44" s="158"/>
      <c r="J44" s="158"/>
      <c r="K44" s="158"/>
      <c r="L44" s="161"/>
      <c r="M44" s="159"/>
      <c r="N44" s="158"/>
      <c r="O44" s="158"/>
      <c r="P44" s="163"/>
      <c r="S44" s="137"/>
      <c r="T44" s="137"/>
      <c r="U44" s="137"/>
    </row>
    <row r="45" spans="1:21" s="143" customFormat="1" ht="22.5" customHeight="1" thickBot="1" x14ac:dyDescent="0.35">
      <c r="B45" s="12"/>
      <c r="C45" s="445" t="s">
        <v>71</v>
      </c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S45" s="172"/>
      <c r="T45" s="172"/>
      <c r="U45" s="172"/>
    </row>
    <row r="46" spans="1:21" s="143" customFormat="1" ht="20.25" customHeight="1" thickBot="1" x14ac:dyDescent="0.35">
      <c r="A46" s="264"/>
      <c r="B46" s="13"/>
      <c r="C46" s="176">
        <f t="shared" ref="C46:P46" si="22">SUM(C42,C19)</f>
        <v>9</v>
      </c>
      <c r="D46" s="177">
        <f t="shared" si="22"/>
        <v>13</v>
      </c>
      <c r="E46" s="177">
        <f t="shared" si="22"/>
        <v>2</v>
      </c>
      <c r="F46" s="265">
        <f t="shared" si="22"/>
        <v>1</v>
      </c>
      <c r="G46" s="175">
        <f t="shared" si="22"/>
        <v>90</v>
      </c>
      <c r="H46" s="254">
        <f t="shared" si="22"/>
        <v>2700</v>
      </c>
      <c r="I46" s="177">
        <f t="shared" si="22"/>
        <v>618</v>
      </c>
      <c r="J46" s="320"/>
      <c r="K46" s="320"/>
      <c r="L46" s="332"/>
      <c r="M46" s="175">
        <f t="shared" si="22"/>
        <v>2022</v>
      </c>
      <c r="N46" s="307">
        <f>SUM(N42,N19)</f>
        <v>17.5</v>
      </c>
      <c r="O46" s="177">
        <f t="shared" si="22"/>
        <v>17</v>
      </c>
      <c r="P46" s="177">
        <f t="shared" si="22"/>
        <v>16</v>
      </c>
      <c r="Q46" s="266">
        <f t="shared" ref="Q46:Q51" si="23">SUM(N46:P46)</f>
        <v>50.5</v>
      </c>
      <c r="S46" s="231">
        <f>SUM(S11:S45)</f>
        <v>30</v>
      </c>
      <c r="T46" s="231">
        <f>SUM(T11:T45)</f>
        <v>30</v>
      </c>
      <c r="U46" s="231">
        <f>SUM(U11:U45)</f>
        <v>30</v>
      </c>
    </row>
    <row r="47" spans="1:21" s="136" customFormat="1" ht="17.25" customHeight="1" x14ac:dyDescent="0.3">
      <c r="A47" s="267"/>
      <c r="B47" s="143"/>
      <c r="C47" s="447" t="s">
        <v>172</v>
      </c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268">
        <v>16</v>
      </c>
      <c r="O47" s="269">
        <v>16</v>
      </c>
      <c r="P47" s="268">
        <v>16</v>
      </c>
      <c r="Q47" s="266">
        <f t="shared" si="23"/>
        <v>48</v>
      </c>
      <c r="S47" s="270">
        <v>30</v>
      </c>
      <c r="T47" s="270">
        <v>30</v>
      </c>
      <c r="U47" s="270">
        <v>30</v>
      </c>
    </row>
    <row r="48" spans="1:21" s="143" customFormat="1" ht="13.8" x14ac:dyDescent="0.3">
      <c r="A48" s="267"/>
      <c r="C48" s="449" t="s">
        <v>72</v>
      </c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313">
        <v>5</v>
      </c>
      <c r="O48" s="271">
        <v>3</v>
      </c>
      <c r="P48" s="14">
        <v>1</v>
      </c>
      <c r="Q48" s="266">
        <f t="shared" si="23"/>
        <v>9</v>
      </c>
      <c r="S48" s="272" t="str">
        <f>IF(S47-S46=0,"",S47-S46)</f>
        <v/>
      </c>
      <c r="T48" s="272" t="str">
        <f>IF(T47-T46=0,"",T47-T46)</f>
        <v/>
      </c>
      <c r="U48" s="272" t="str">
        <f>IF(U47-U46=0,"",U47-U46)</f>
        <v/>
      </c>
    </row>
    <row r="49" spans="1:21" s="143" customFormat="1" ht="13.8" x14ac:dyDescent="0.3">
      <c r="A49" s="12"/>
      <c r="C49" s="449" t="s">
        <v>73</v>
      </c>
      <c r="D49" s="450"/>
      <c r="E49" s="450"/>
      <c r="F49" s="450"/>
      <c r="G49" s="450"/>
      <c r="H49" s="450"/>
      <c r="I49" s="450"/>
      <c r="J49" s="450"/>
      <c r="K49" s="450"/>
      <c r="L49" s="450"/>
      <c r="M49" s="450"/>
      <c r="N49" s="497">
        <v>5</v>
      </c>
      <c r="O49" s="497">
        <v>5</v>
      </c>
      <c r="P49" s="15">
        <v>3</v>
      </c>
      <c r="Q49" s="266">
        <f t="shared" si="23"/>
        <v>13</v>
      </c>
      <c r="S49" s="272"/>
      <c r="T49" s="272"/>
      <c r="U49" s="272"/>
    </row>
    <row r="50" spans="1:21" s="143" customFormat="1" ht="13.8" x14ac:dyDescent="0.3">
      <c r="A50" s="12"/>
      <c r="C50" s="449" t="s">
        <v>74</v>
      </c>
      <c r="D50" s="450"/>
      <c r="E50" s="450"/>
      <c r="F50" s="450"/>
      <c r="G50" s="450"/>
      <c r="H50" s="450"/>
      <c r="I50" s="450"/>
      <c r="J50" s="450"/>
      <c r="K50" s="450"/>
      <c r="L50" s="450"/>
      <c r="M50" s="450"/>
      <c r="N50" s="14"/>
      <c r="O50" s="271"/>
      <c r="P50" s="14">
        <v>1</v>
      </c>
      <c r="Q50" s="266">
        <f t="shared" si="23"/>
        <v>1</v>
      </c>
      <c r="S50" s="272"/>
      <c r="T50" s="272"/>
      <c r="U50" s="272"/>
    </row>
    <row r="51" spans="1:21" s="143" customFormat="1" ht="14.4" thickBot="1" x14ac:dyDescent="0.35">
      <c r="A51" s="12"/>
      <c r="C51" s="428" t="s">
        <v>75</v>
      </c>
      <c r="D51" s="429"/>
      <c r="E51" s="429"/>
      <c r="F51" s="429"/>
      <c r="G51" s="429"/>
      <c r="H51" s="429"/>
      <c r="I51" s="429"/>
      <c r="J51" s="429"/>
      <c r="K51" s="429"/>
      <c r="L51" s="429"/>
      <c r="M51" s="429"/>
      <c r="N51" s="16"/>
      <c r="O51" s="16">
        <v>1</v>
      </c>
      <c r="P51" s="16"/>
      <c r="Q51" s="266">
        <f t="shared" si="23"/>
        <v>1</v>
      </c>
      <c r="S51" s="272" t="s">
        <v>180</v>
      </c>
      <c r="T51" s="272"/>
      <c r="U51" s="272"/>
    </row>
    <row r="52" spans="1:21" s="143" customFormat="1" ht="6.75" customHeight="1" x14ac:dyDescent="0.3">
      <c r="A52" s="273"/>
      <c r="B52" s="274"/>
      <c r="C52" s="275"/>
      <c r="D52" s="274"/>
      <c r="E52" s="275"/>
      <c r="F52" s="273"/>
      <c r="G52" s="273"/>
      <c r="H52" s="273"/>
      <c r="I52" s="273"/>
      <c r="J52" s="273"/>
      <c r="K52" s="273"/>
      <c r="L52" s="273"/>
      <c r="M52" s="125"/>
      <c r="N52" s="125"/>
      <c r="O52" s="125"/>
      <c r="P52" s="125"/>
      <c r="S52" s="272"/>
      <c r="T52" s="272"/>
      <c r="U52" s="272"/>
    </row>
    <row r="53" spans="1:21" ht="15.6" x14ac:dyDescent="0.3">
      <c r="A53" s="273"/>
      <c r="B53" s="276" t="s">
        <v>76</v>
      </c>
      <c r="C53" s="277"/>
      <c r="D53" s="275"/>
      <c r="E53" s="274"/>
      <c r="F53" s="274"/>
      <c r="G53" s="274"/>
      <c r="H53" s="273"/>
      <c r="I53" s="273"/>
      <c r="J53" s="273"/>
      <c r="K53" s="278" t="s">
        <v>76</v>
      </c>
      <c r="L53" s="279"/>
      <c r="M53" s="279"/>
      <c r="R53" s="136"/>
    </row>
    <row r="54" spans="1:21" ht="15.6" x14ac:dyDescent="0.3">
      <c r="A54" s="273"/>
      <c r="B54" s="419" t="s">
        <v>157</v>
      </c>
      <c r="C54" s="12"/>
      <c r="D54" s="12"/>
      <c r="E54" s="12"/>
      <c r="F54" s="274"/>
      <c r="G54" s="273"/>
      <c r="H54" s="273"/>
      <c r="J54" s="273"/>
      <c r="K54" s="280" t="s">
        <v>77</v>
      </c>
      <c r="R54" s="136"/>
    </row>
    <row r="55" spans="1:21" ht="15.6" x14ac:dyDescent="0.3">
      <c r="A55" s="273"/>
      <c r="B55" s="419"/>
      <c r="C55" s="276" t="s">
        <v>76</v>
      </c>
      <c r="D55" s="279"/>
      <c r="E55" s="279"/>
      <c r="G55" s="136"/>
      <c r="H55" s="273"/>
      <c r="I55" s="273"/>
      <c r="J55" s="273"/>
      <c r="K55" s="280" t="s">
        <v>78</v>
      </c>
      <c r="R55" s="136"/>
    </row>
    <row r="56" spans="1:21" ht="15.6" x14ac:dyDescent="0.3">
      <c r="A56" s="273"/>
      <c r="B56" s="12" t="s">
        <v>158</v>
      </c>
      <c r="C56" s="277" t="s">
        <v>79</v>
      </c>
      <c r="G56" s="281"/>
      <c r="H56" s="273"/>
      <c r="I56" s="273"/>
      <c r="J56" s="273"/>
      <c r="K56" s="280" t="s">
        <v>80</v>
      </c>
      <c r="R56" s="136"/>
    </row>
    <row r="57" spans="1:21" ht="15.6" x14ac:dyDescent="0.3">
      <c r="A57" s="273"/>
      <c r="B57" s="12" t="s">
        <v>166</v>
      </c>
      <c r="C57" s="12" t="s">
        <v>81</v>
      </c>
      <c r="G57" s="273"/>
      <c r="H57" s="273"/>
      <c r="I57" s="273"/>
      <c r="J57" s="273"/>
      <c r="K57" s="125" t="s">
        <v>168</v>
      </c>
      <c r="R57" s="136"/>
    </row>
    <row r="58" spans="1:21" ht="15.6" x14ac:dyDescent="0.3">
      <c r="A58" s="273"/>
      <c r="B58" s="273"/>
      <c r="C58" s="12" t="s">
        <v>82</v>
      </c>
      <c r="G58" s="273"/>
      <c r="H58" s="273"/>
      <c r="I58" s="273"/>
      <c r="J58" s="273"/>
      <c r="R58" s="136"/>
    </row>
    <row r="59" spans="1:21" ht="15.6" x14ac:dyDescent="0.3">
      <c r="A59" s="273"/>
      <c r="B59" s="276" t="s">
        <v>76</v>
      </c>
      <c r="C59" s="12" t="s">
        <v>167</v>
      </c>
      <c r="G59" s="275"/>
      <c r="H59" s="273"/>
      <c r="I59" s="273"/>
      <c r="J59" s="273"/>
      <c r="K59" s="278" t="s">
        <v>76</v>
      </c>
      <c r="L59" s="279"/>
      <c r="M59" s="278"/>
      <c r="N59" s="280"/>
      <c r="O59" s="280"/>
      <c r="R59" s="136"/>
    </row>
    <row r="60" spans="1:21" ht="15.75" customHeight="1" x14ac:dyDescent="0.3">
      <c r="A60" s="273"/>
      <c r="B60" s="277" t="s">
        <v>159</v>
      </c>
      <c r="C60" s="12"/>
      <c r="D60" s="12"/>
      <c r="F60" s="274"/>
      <c r="G60" s="275"/>
      <c r="H60" s="273"/>
      <c r="I60" s="273"/>
      <c r="J60" s="273"/>
      <c r="K60" s="280" t="s">
        <v>83</v>
      </c>
      <c r="L60" s="280"/>
      <c r="M60" s="280"/>
      <c r="N60" s="280"/>
      <c r="O60" s="280"/>
      <c r="P60" s="282"/>
      <c r="R60" s="136"/>
    </row>
    <row r="61" spans="1:21" ht="15.6" x14ac:dyDescent="0.3">
      <c r="A61" s="273"/>
      <c r="B61" s="12"/>
      <c r="C61" s="12"/>
      <c r="D61" s="274"/>
      <c r="E61" s="274"/>
      <c r="F61" s="274"/>
      <c r="G61" s="136"/>
      <c r="H61" s="273"/>
      <c r="I61" s="273"/>
      <c r="J61" s="273"/>
      <c r="K61" s="280"/>
      <c r="L61" s="280"/>
      <c r="M61" s="280"/>
      <c r="N61" s="280"/>
      <c r="O61" s="280"/>
      <c r="P61" s="282"/>
      <c r="R61" s="136"/>
    </row>
    <row r="62" spans="1:21" ht="15.6" x14ac:dyDescent="0.3">
      <c r="A62" s="273"/>
      <c r="B62" s="12" t="s">
        <v>160</v>
      </c>
      <c r="C62" s="283"/>
      <c r="D62" s="284"/>
      <c r="E62" s="284"/>
      <c r="F62" s="274"/>
      <c r="G62" s="281"/>
      <c r="H62" s="273"/>
      <c r="I62" s="273"/>
      <c r="J62" s="273"/>
      <c r="K62" s="125" t="s">
        <v>84</v>
      </c>
      <c r="L62" s="280"/>
      <c r="M62" s="280"/>
      <c r="N62" s="280"/>
      <c r="O62" s="280"/>
      <c r="P62" s="282"/>
      <c r="R62" s="136"/>
    </row>
    <row r="63" spans="1:21" ht="15.6" x14ac:dyDescent="0.3">
      <c r="B63" s="12" t="s">
        <v>170</v>
      </c>
      <c r="K63" s="125" t="s">
        <v>168</v>
      </c>
      <c r="R63" s="136"/>
    </row>
  </sheetData>
  <mergeCells count="39">
    <mergeCell ref="D3:D7"/>
    <mergeCell ref="E3:F3"/>
    <mergeCell ref="H3:H7"/>
    <mergeCell ref="L5:L7"/>
    <mergeCell ref="N6:P6"/>
    <mergeCell ref="N3:O3"/>
    <mergeCell ref="N4:P4"/>
    <mergeCell ref="A16:P16"/>
    <mergeCell ref="A2:A7"/>
    <mergeCell ref="B2:B7"/>
    <mergeCell ref="C2:F2"/>
    <mergeCell ref="G2:G7"/>
    <mergeCell ref="H2:M2"/>
    <mergeCell ref="I3:L3"/>
    <mergeCell ref="M3:M7"/>
    <mergeCell ref="E4:E7"/>
    <mergeCell ref="F4:F7"/>
    <mergeCell ref="I4:I7"/>
    <mergeCell ref="J4:L4"/>
    <mergeCell ref="J5:J7"/>
    <mergeCell ref="K5:K7"/>
    <mergeCell ref="N2:P2"/>
    <mergeCell ref="C3:C7"/>
    <mergeCell ref="B54:B55"/>
    <mergeCell ref="A9:P9"/>
    <mergeCell ref="S9:U9"/>
    <mergeCell ref="A10:P10"/>
    <mergeCell ref="C51:M51"/>
    <mergeCell ref="A20:P20"/>
    <mergeCell ref="A21:P21"/>
    <mergeCell ref="A36:P36"/>
    <mergeCell ref="B38:B41"/>
    <mergeCell ref="A43:B43"/>
    <mergeCell ref="A44:B44"/>
    <mergeCell ref="C45:P45"/>
    <mergeCell ref="C47:M47"/>
    <mergeCell ref="C48:M48"/>
    <mergeCell ref="C49:M49"/>
    <mergeCell ref="C50:M50"/>
  </mergeCells>
  <pageMargins left="0.7" right="0.7" top="0.75" bottom="0.75" header="0.3" footer="0.3"/>
  <pageSetup paperSize="9" scale="63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титул</vt:lpstr>
      <vt:lpstr>магістр</vt:lpstr>
      <vt:lpstr>магістр!Область_друку</vt:lpstr>
      <vt:lpstr>титул!Область_друку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selector</cp:lastModifiedBy>
  <dcterms:created xsi:type="dcterms:W3CDTF">2024-03-13T15:02:13Z</dcterms:created>
  <dcterms:modified xsi:type="dcterms:W3CDTF">2025-06-18T14:02:11Z</dcterms:modified>
</cp:coreProperties>
</file>